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ouse Floor Votes" sheetId="1" r:id="rId3"/>
    <sheet state="visible" name="Judiciary Committee" sheetId="2" r:id="rId4"/>
    <sheet state="visible" name="Appropriations Committee" sheetId="3" r:id="rId5"/>
    <sheet state="visible" name="House Floor Votes.1" sheetId="4" r:id="rId6"/>
    <sheet state="visible" name="HFSC" sheetId="5" r:id="rId7"/>
    <sheet state="visible" name="Senate Votes" sheetId="6" r:id="rId8"/>
    <sheet state="visible" name="Senate Banking Committee" sheetId="7" r:id="rId9"/>
    <sheet state="visible" name="Totals" sheetId="8" r:id="rId10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S2">
      <text>
        <t xml:space="preserve">potential drop
	-Oscar Valdes-Viera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O2">
      <text>
        <t xml:space="preserve">potential drop
	-Oscar Valdes-Viera</t>
      </text>
    </comment>
  </commentList>
</comments>
</file>

<file path=xl/sharedStrings.xml><?xml version="1.0" encoding="utf-8"?>
<sst xmlns="http://schemas.openxmlformats.org/spreadsheetml/2006/main" count="18655" uniqueCount="1447">
  <si>
    <t>Appropriations Committee</t>
  </si>
  <si>
    <t>BILL #</t>
  </si>
  <si>
    <t>AFR POSITION</t>
  </si>
  <si>
    <t>ROLL CALL #</t>
  </si>
  <si>
    <t>OUTCOME</t>
  </si>
  <si>
    <t>DATE</t>
  </si>
  <si>
    <t>VOTE COUNT</t>
  </si>
  <si>
    <t>Republicans</t>
  </si>
  <si>
    <t>Harold Rogers, Kentucky, Chairman</t>
  </si>
  <si>
    <t>Rodney P. Frelinghuysen, New Jersey</t>
  </si>
  <si>
    <t>Robert B. Aderholt, Alabama</t>
  </si>
  <si>
    <t>Kay Granger, Texas</t>
  </si>
  <si>
    <t>Michael K. Simpson, Idaho</t>
  </si>
  <si>
    <t>John Abney Culberson, Texas</t>
  </si>
  <si>
    <t>Ander Crenshaw, Florida</t>
  </si>
  <si>
    <t>John R. Carter, Texas</t>
  </si>
  <si>
    <t>Ken Calvert, California</t>
  </si>
  <si>
    <t>Tom Cole, Oklahoma</t>
  </si>
  <si>
    <t>Mario Diaz-Balart, Florida</t>
  </si>
  <si>
    <t>Charles W. Dent, Pennsylvania</t>
  </si>
  <si>
    <t>Tom Graves, Georgia</t>
  </si>
  <si>
    <t>Kevin Yoder, Kansas</t>
  </si>
  <si>
    <t>Steve Womack, Arkansas</t>
  </si>
  <si>
    <t>Jeff Fortenberry, Nebraska</t>
  </si>
  <si>
    <t>Tom Rooney, Florida</t>
  </si>
  <si>
    <t>Chuck Fleischmann, Tennessee</t>
  </si>
  <si>
    <t>Jaime Herrera Beutler, Washington</t>
  </si>
  <si>
    <t>David Joyce, Ohio</t>
  </si>
  <si>
    <t>David Valadao, California</t>
  </si>
  <si>
    <t>Andy Harris, MD, Maryland</t>
  </si>
  <si>
    <t>Martha Roby, Alabama</t>
  </si>
  <si>
    <t>Mark Amodei, Nevada</t>
  </si>
  <si>
    <t>Chris Stewart, Utah</t>
  </si>
  <si>
    <t>Scott Rigell, Virginia</t>
  </si>
  <si>
    <t>David Jolly, Florida</t>
  </si>
  <si>
    <t>David Young, Iowa</t>
  </si>
  <si>
    <t>Evan Jenkins, West Virginia</t>
  </si>
  <si>
    <t>Steven Palazzo, Mississippi</t>
  </si>
  <si>
    <t>Democrats</t>
  </si>
  <si>
    <t>Nita M. Lowey, New York</t>
  </si>
  <si>
    <t>Marcy Kaptur, Ohio</t>
  </si>
  <si>
    <t>Peter J. Visclosky, Indiana</t>
  </si>
  <si>
    <t>José E. Serrano, New York</t>
  </si>
  <si>
    <t>Rosa L. DeLauro, Connecticut</t>
  </si>
  <si>
    <t>David E. Price, North Carolina</t>
  </si>
  <si>
    <t>Lucille Roybal-Allard, California</t>
  </si>
  <si>
    <t>Sam Farr, California</t>
  </si>
  <si>
    <t>Chaka Fattah, Pennsylvania</t>
  </si>
  <si>
    <t>Sanford D. Bishop, Jr., Georgia</t>
  </si>
  <si>
    <t>Barbara Lee, California</t>
  </si>
  <si>
    <t>Michael M. Honda, California</t>
  </si>
  <si>
    <t>Betty McCollum, Minnesota</t>
  </si>
  <si>
    <t>Steve Israel, New York</t>
  </si>
  <si>
    <t>Tim Ryan, Ohio</t>
  </si>
  <si>
    <t>C.A. Dutch Ruppersberger, Maryland</t>
  </si>
  <si>
    <t>Debbie Wasserman Schultz, Florida</t>
  </si>
  <si>
    <t>Henry Cuellar, Texas</t>
  </si>
  <si>
    <t>Chellie Pingree, Maine</t>
  </si>
  <si>
    <t>Mike Quigley, Illinois</t>
  </si>
  <si>
    <t>Derek Kilmer, Washington</t>
  </si>
  <si>
    <t>Judiciary Committee</t>
  </si>
  <si>
    <t>HR 0000</t>
  </si>
  <si>
    <t>OPPOSE</t>
  </si>
  <si>
    <t>PASSED</t>
  </si>
  <si>
    <t>00-00</t>
  </si>
  <si>
    <t>Member</t>
  </si>
  <si>
    <t>Party</t>
  </si>
  <si>
    <r>
      <rPr/>
      <t xml:space="preserve">Chairman Bob Goodlatte, </t>
    </r>
    <r>
      <rPr>
        <rFont val="Times New Roman"/>
        <i/>
        <color rgb="FF000000"/>
        <sz val="10.0"/>
      </rPr>
      <t>VA-06</t>
    </r>
  </si>
  <si>
    <t>R</t>
  </si>
  <si>
    <r>
      <rPr/>
      <t xml:space="preserve">Rep. Jim Sensenbrenner, Jr., </t>
    </r>
    <r>
      <rPr>
        <rFont val="Times New Roman"/>
        <i/>
        <color rgb="FF000000"/>
        <sz val="10.0"/>
      </rPr>
      <t>WI-05</t>
    </r>
  </si>
  <si>
    <r>
      <rPr/>
      <t xml:space="preserve">Rep. Lamar Smith, </t>
    </r>
    <r>
      <rPr>
        <rFont val="Times New Roman"/>
        <i/>
        <color rgb="FF000000"/>
        <sz val="10.0"/>
      </rPr>
      <t>TX-21</t>
    </r>
  </si>
  <si>
    <r>
      <rPr/>
      <t xml:space="preserve">Rep. Steve Chabot, </t>
    </r>
    <r>
      <rPr>
        <rFont val="Times New Roman"/>
        <i/>
        <color rgb="FF000000"/>
        <sz val="10.0"/>
      </rPr>
      <t>OH-01</t>
    </r>
  </si>
  <si>
    <r>
      <rPr/>
      <t xml:space="preserve">Rep. Darrell Issa, </t>
    </r>
    <r>
      <rPr>
        <rFont val="Times New Roman"/>
        <i/>
        <color rgb="FF000000"/>
        <sz val="10.0"/>
      </rPr>
      <t>CA-49</t>
    </r>
  </si>
  <si>
    <r>
      <rPr/>
      <t>Rep. Andy Biggs, AZ</t>
    </r>
    <r>
      <rPr>
        <rFont val="Times New Roman"/>
        <i/>
        <color rgb="FF000000"/>
        <sz val="10.0"/>
      </rPr>
      <t>-05</t>
    </r>
  </si>
  <si>
    <r>
      <rPr/>
      <t xml:space="preserve">Rep. Steve King, </t>
    </r>
    <r>
      <rPr>
        <rFont val="Times New Roman"/>
        <i/>
        <color rgb="FF000000"/>
        <sz val="10.0"/>
      </rPr>
      <t>IA-04</t>
    </r>
  </si>
  <si>
    <r>
      <rPr/>
      <t xml:space="preserve">Rep. Trent Franks, </t>
    </r>
    <r>
      <rPr>
        <rFont val="Times New Roman"/>
        <i/>
        <color rgb="FF000000"/>
        <sz val="10.0"/>
      </rPr>
      <t>AZ-08</t>
    </r>
  </si>
  <si>
    <r>
      <rPr/>
      <t xml:space="preserve">Rep. Louie Gohmert, </t>
    </r>
    <r>
      <rPr>
        <rFont val="Times New Roman"/>
        <i/>
        <color rgb="FF000000"/>
        <sz val="10.0"/>
      </rPr>
      <t>TX-01</t>
    </r>
  </si>
  <si>
    <r>
      <rPr/>
      <t xml:space="preserve">Rep. Jim Jordan, </t>
    </r>
    <r>
      <rPr>
        <rFont val="Times New Roman"/>
        <i/>
        <color rgb="FF000000"/>
        <sz val="10.0"/>
      </rPr>
      <t>OH-04</t>
    </r>
  </si>
  <si>
    <r>
      <rPr/>
      <t xml:space="preserve">Rep. Ted Poe, </t>
    </r>
    <r>
      <rPr>
        <rFont val="Times New Roman"/>
        <i/>
        <color rgb="FF000000"/>
        <sz val="10.0"/>
      </rPr>
      <t>TX-02</t>
    </r>
  </si>
  <si>
    <r>
      <rPr/>
      <t xml:space="preserve">Rep. Jason Chaffetz, </t>
    </r>
    <r>
      <rPr>
        <rFont val="Times New Roman"/>
        <i/>
        <color rgb="FF000000"/>
        <sz val="10.0"/>
      </rPr>
      <t>UT-03</t>
    </r>
  </si>
  <si>
    <r>
      <rPr/>
      <t xml:space="preserve">Rep. Tom Marino, </t>
    </r>
    <r>
      <rPr>
        <rFont val="Times New Roman"/>
        <i/>
        <color rgb="FF000000"/>
        <sz val="10.0"/>
      </rPr>
      <t>PA-10</t>
    </r>
  </si>
  <si>
    <r>
      <rPr/>
      <t xml:space="preserve">Rep. Trey Gowdy, </t>
    </r>
    <r>
      <rPr>
        <rFont val="Times New Roman"/>
        <i/>
        <color rgb="FF000000"/>
        <sz val="10.0"/>
      </rPr>
      <t>SC-04</t>
    </r>
  </si>
  <si>
    <r>
      <rPr/>
      <t xml:space="preserve">Rep. Raul Labrador, </t>
    </r>
    <r>
      <rPr>
        <rFont val="Times New Roman"/>
        <i/>
        <color rgb="FF000000"/>
        <sz val="10.0"/>
      </rPr>
      <t>ID-01</t>
    </r>
  </si>
  <si>
    <r>
      <rPr/>
      <t xml:space="preserve">Rep. Blake Farenthold, </t>
    </r>
    <r>
      <rPr>
        <rFont val="Times New Roman"/>
        <i/>
        <color rgb="FF000000"/>
        <sz val="10.0"/>
      </rPr>
      <t>TX-27</t>
    </r>
  </si>
  <si>
    <r>
      <rPr/>
      <t xml:space="preserve">Rep. Doug Collins, </t>
    </r>
    <r>
      <rPr>
        <rFont val="Times New Roman"/>
        <i/>
        <color rgb="FF000000"/>
        <sz val="10.0"/>
      </rPr>
      <t>GA-09</t>
    </r>
  </si>
  <si>
    <r>
      <rPr/>
      <t xml:space="preserve">Rep. Ron DeSantis, </t>
    </r>
    <r>
      <rPr>
        <rFont val="Times New Roman"/>
        <i/>
        <color rgb="FF000000"/>
        <sz val="10.0"/>
      </rPr>
      <t>FL-06</t>
    </r>
  </si>
  <si>
    <r>
      <rPr/>
      <t>Rep. Matt Gaetz, FL</t>
    </r>
    <r>
      <rPr>
        <rFont val="Times New Roman"/>
        <i/>
        <color rgb="FF000000"/>
        <sz val="10.0"/>
      </rPr>
      <t>-01</t>
    </r>
  </si>
  <si>
    <r>
      <rPr/>
      <t xml:space="preserve">Rep. Ken Buck, </t>
    </r>
    <r>
      <rPr>
        <rFont val="Times New Roman"/>
        <i/>
        <color rgb="FF000000"/>
        <sz val="10.0"/>
      </rPr>
      <t>CO-04</t>
    </r>
  </si>
  <si>
    <r>
      <rPr/>
      <t xml:space="preserve">Rep. John Ratcliffe, </t>
    </r>
    <r>
      <rPr>
        <rFont val="Times New Roman"/>
        <i/>
        <color rgb="FF000000"/>
        <sz val="10.0"/>
      </rPr>
      <t>TX-04</t>
    </r>
  </si>
  <si>
    <r>
      <rPr/>
      <t>Rep. Martha Roby, AL</t>
    </r>
    <r>
      <rPr>
        <rFont val="Times New Roman"/>
        <i/>
        <color rgb="FF000000"/>
        <sz val="10.0"/>
      </rPr>
      <t>-02</t>
    </r>
  </si>
  <si>
    <r>
      <rPr/>
      <t>Rep. Mike Johnson, LA</t>
    </r>
    <r>
      <rPr>
        <rFont val="Times New Roman"/>
        <i/>
        <color rgb="FF000000"/>
        <sz val="10.0"/>
      </rPr>
      <t>-04</t>
    </r>
  </si>
  <si>
    <r>
      <rPr/>
      <t xml:space="preserve">Ranking Member John Conyers, Jr., </t>
    </r>
    <r>
      <rPr>
        <rFont val="Times New Roman"/>
        <i/>
        <color rgb="FF000000"/>
        <sz val="10.0"/>
      </rPr>
      <t>MI-13</t>
    </r>
  </si>
  <si>
    <t>D</t>
  </si>
  <si>
    <r>
      <rPr/>
      <t xml:space="preserve">Rep. Jerry Nadler, </t>
    </r>
    <r>
      <rPr>
        <rFont val="Times New Roman"/>
        <i/>
        <color rgb="FF000000"/>
        <sz val="10.0"/>
      </rPr>
      <t>NY-10</t>
    </r>
  </si>
  <si>
    <r>
      <rPr/>
      <t xml:space="preserve">Rep. Zoe Lofgren, </t>
    </r>
    <r>
      <rPr>
        <rFont val="Times New Roman"/>
        <i/>
        <color rgb="FF000000"/>
        <sz val="10.0"/>
      </rPr>
      <t>CA-19</t>
    </r>
  </si>
  <si>
    <r>
      <rPr/>
      <t xml:space="preserve">Rep. Sheila Jackson Lee, </t>
    </r>
    <r>
      <rPr>
        <rFont val="Times New Roman"/>
        <i/>
        <color rgb="FF000000"/>
        <sz val="10.0"/>
      </rPr>
      <t>TX-18</t>
    </r>
  </si>
  <si>
    <r>
      <rPr/>
      <t xml:space="preserve">Rep. Steve Cohen, </t>
    </r>
    <r>
      <rPr>
        <rFont val="Times New Roman"/>
        <i/>
        <color rgb="FF000000"/>
        <sz val="10.0"/>
      </rPr>
      <t>TN-09</t>
    </r>
  </si>
  <si>
    <r>
      <rPr/>
      <t xml:space="preserve">Rep. Hank Johnson, </t>
    </r>
    <r>
      <rPr>
        <rFont val="Times New Roman"/>
        <i/>
        <color rgb="FF000000"/>
        <sz val="10.0"/>
      </rPr>
      <t>GA-04</t>
    </r>
  </si>
  <si>
    <t>N</t>
  </si>
  <si>
    <r>
      <rPr/>
      <t xml:space="preserve">Rep. Pramila Jayapal, </t>
    </r>
    <r>
      <rPr>
        <rFont val="Times New Roman"/>
        <i/>
        <color rgb="FF000000"/>
        <sz val="10.0"/>
      </rPr>
      <t>WA-07</t>
    </r>
  </si>
  <si>
    <t>Rep. Jamie Raskin, MD-08</t>
  </si>
  <si>
    <r>
      <rPr/>
      <t xml:space="preserve">Rep. Ted Deutch, </t>
    </r>
    <r>
      <rPr>
        <rFont val="Times New Roman"/>
        <i/>
        <color rgb="FF000000"/>
        <sz val="10.0"/>
      </rPr>
      <t>FL-21</t>
    </r>
  </si>
  <si>
    <r>
      <rPr/>
      <t xml:space="preserve">Rep. Luis Gutierrez, </t>
    </r>
    <r>
      <rPr>
        <rFont val="Times New Roman"/>
        <i/>
        <color rgb="FF000000"/>
        <sz val="10.0"/>
      </rPr>
      <t>IL-04</t>
    </r>
  </si>
  <si>
    <r>
      <rPr/>
      <t xml:space="preserve">Rep. Karen Bass, </t>
    </r>
    <r>
      <rPr>
        <rFont val="Times New Roman"/>
        <i/>
        <color rgb="FF000000"/>
        <sz val="10.0"/>
      </rPr>
      <t>CA-37</t>
    </r>
  </si>
  <si>
    <r>
      <rPr/>
      <t xml:space="preserve">Rep. Cedric Richmond, </t>
    </r>
    <r>
      <rPr>
        <rFont val="Times New Roman"/>
        <i/>
        <color rgb="FF000000"/>
        <sz val="10.0"/>
      </rPr>
      <t>LA-02</t>
    </r>
  </si>
  <si>
    <r>
      <rPr/>
      <t xml:space="preserve">Rep. Suzan DelBene, </t>
    </r>
    <r>
      <rPr>
        <rFont val="Times New Roman"/>
        <i/>
        <color rgb="FF000000"/>
        <sz val="10.0"/>
      </rPr>
      <t>WA-01</t>
    </r>
  </si>
  <si>
    <r>
      <rPr/>
      <t xml:space="preserve">Rep. Hakeem Jeffries, </t>
    </r>
    <r>
      <rPr>
        <rFont val="Times New Roman"/>
        <i/>
        <color rgb="FF000000"/>
        <sz val="10.0"/>
      </rPr>
      <t>NY-08</t>
    </r>
  </si>
  <si>
    <r>
      <rPr/>
      <t xml:space="preserve">Rep. David Cicilline, </t>
    </r>
    <r>
      <rPr>
        <rFont val="Times New Roman"/>
        <i/>
        <color rgb="FF000000"/>
        <sz val="10.0"/>
      </rPr>
      <t>RI-01</t>
    </r>
  </si>
  <si>
    <r>
      <rPr/>
      <t xml:space="preserve">Rep. Scott Peters, </t>
    </r>
    <r>
      <rPr>
        <rFont val="Times New Roman"/>
        <i/>
        <color rgb="FF000000"/>
        <sz val="10.0"/>
      </rPr>
      <t>CA-52</t>
    </r>
  </si>
  <si>
    <t>Y</t>
  </si>
  <si>
    <t>House Financial Services Committee -- 115th Congress</t>
  </si>
  <si>
    <t>BILL NO.</t>
  </si>
  <si>
    <t>HR 1116</t>
  </si>
  <si>
    <t>HR 2121</t>
  </si>
  <si>
    <t>HR 2954</t>
  </si>
  <si>
    <t>HR 477</t>
  </si>
  <si>
    <t>HR 3857</t>
  </si>
  <si>
    <t>HR 3973</t>
  </si>
  <si>
    <t>HR 2148</t>
  </si>
  <si>
    <t>HR 1585</t>
  </si>
  <si>
    <t>HR 1645</t>
  </si>
  <si>
    <t>HR 3948</t>
  </si>
  <si>
    <t>HR 4546</t>
  </si>
  <si>
    <t>HR 1153</t>
  </si>
  <si>
    <t>HR 3221</t>
  </si>
  <si>
    <t>HR 3978</t>
  </si>
  <si>
    <t>HR 4296</t>
  </si>
  <si>
    <t>HR 4293</t>
  </si>
  <si>
    <t>HR 3299</t>
  </si>
  <si>
    <t>HR 4247</t>
  </si>
  <si>
    <t>HR 4529</t>
  </si>
  <si>
    <t>HR 4545</t>
  </si>
  <si>
    <t>HR 3179</t>
  </si>
  <si>
    <t>HR 4464</t>
  </si>
  <si>
    <t>HR 4537</t>
  </si>
  <si>
    <t>Opposed</t>
  </si>
  <si>
    <t>Oppose</t>
  </si>
  <si>
    <t>VOTE NO.</t>
  </si>
  <si>
    <t>FC-74</t>
  </si>
  <si>
    <t>FC-76</t>
  </si>
  <si>
    <t>FC-79</t>
  </si>
  <si>
    <t>FC-80</t>
  </si>
  <si>
    <t>FC-83</t>
  </si>
  <si>
    <t>FC-86</t>
  </si>
  <si>
    <t>FC-88</t>
  </si>
  <si>
    <t>FC-89</t>
  </si>
  <si>
    <t>FC-90</t>
  </si>
  <si>
    <t>FC-91</t>
  </si>
  <si>
    <t>FC-94</t>
  </si>
  <si>
    <t>FC-122</t>
  </si>
  <si>
    <t>FC-101</t>
  </si>
  <si>
    <t>FC-103</t>
  </si>
  <si>
    <t>FC-104</t>
  </si>
  <si>
    <t>FC-108</t>
  </si>
  <si>
    <t>FC-111</t>
  </si>
  <si>
    <t>FC-112</t>
  </si>
  <si>
    <t>FC-114</t>
  </si>
  <si>
    <t>FC-115</t>
  </si>
  <si>
    <t>FC-116</t>
  </si>
  <si>
    <t>FC-117</t>
  </si>
  <si>
    <t>FC-124</t>
  </si>
  <si>
    <t>FC-127</t>
  </si>
  <si>
    <t>FC-130</t>
  </si>
  <si>
    <t>FC-132</t>
  </si>
  <si>
    <t>FC-135</t>
  </si>
  <si>
    <t>Approved</t>
  </si>
  <si>
    <t>39-21</t>
  </si>
  <si>
    <t>60-0</t>
  </si>
  <si>
    <t>36-24</t>
  </si>
  <si>
    <t>37-23</t>
  </si>
  <si>
    <t>34-26</t>
  </si>
  <si>
    <t>59-1</t>
  </si>
  <si>
    <t>58-2</t>
  </si>
  <si>
    <t>48-12</t>
  </si>
  <si>
    <t>46-14</t>
  </si>
  <si>
    <t>46-13</t>
  </si>
  <si>
    <t>32-26</t>
  </si>
  <si>
    <t>53-5</t>
  </si>
  <si>
    <t>43-17</t>
  </si>
  <si>
    <t>38-21</t>
  </si>
  <si>
    <t>42-17</t>
  </si>
  <si>
    <t>33-25</t>
  </si>
  <si>
    <t>50-10</t>
  </si>
  <si>
    <t>56-4</t>
  </si>
  <si>
    <t>Arizona</t>
  </si>
  <si>
    <t>COUNT "Y"</t>
  </si>
  <si>
    <t>COUNT "N"</t>
  </si>
  <si>
    <t xml:space="preserve"> Kyrsten Sinema [D]</t>
  </si>
  <si>
    <t>Arkansas</t>
  </si>
  <si>
    <t xml:space="preserve"> French Hill [R]</t>
  </si>
  <si>
    <t>California</t>
  </si>
  <si>
    <t xml:space="preserve"> Edward Royce [R]</t>
  </si>
  <si>
    <t xml:space="preserve"> Brad Sherman [D]</t>
  </si>
  <si>
    <t xml:space="preserve"> Juan Vargas [D]</t>
  </si>
  <si>
    <t xml:space="preserve"> Maxine Waters [D], Ranking Member</t>
  </si>
  <si>
    <t>Colorado</t>
  </si>
  <si>
    <t xml:space="preserve"> Scott Tipton [R]</t>
  </si>
  <si>
    <t xml:space="preserve"> Ed Perlmutter [D]</t>
  </si>
  <si>
    <t>Connecticut</t>
  </si>
  <si>
    <t xml:space="preserve"> Jim Himes [D]</t>
  </si>
  <si>
    <t>Florida</t>
  </si>
  <si>
    <t xml:space="preserve"> Charlie Crist [D]</t>
  </si>
  <si>
    <t xml:space="preserve">N </t>
  </si>
  <si>
    <t xml:space="preserve"> Bill Posey [R]</t>
  </si>
  <si>
    <t>NV</t>
  </si>
  <si>
    <t xml:space="preserve"> Dennis Ross [R]</t>
  </si>
  <si>
    <t>Georgia</t>
  </si>
  <si>
    <t xml:space="preserve"> David Scott [D]</t>
  </si>
  <si>
    <t xml:space="preserve"> Barry Loudermilk [R]</t>
  </si>
  <si>
    <t>Illinois</t>
  </si>
  <si>
    <t xml:space="preserve"> Randy Hultgren [R]</t>
  </si>
  <si>
    <t xml:space="preserve"> Bill Foster [D]</t>
  </si>
  <si>
    <t>Indiana</t>
  </si>
  <si>
    <t xml:space="preserve"> Luke Messer [R]</t>
  </si>
  <si>
    <t xml:space="preserve"> Trey Hollingsworth [R]</t>
  </si>
  <si>
    <t>Kentucky</t>
  </si>
  <si>
    <t xml:space="preserve"> Andy Barr [R]</t>
  </si>
  <si>
    <t>Maine</t>
  </si>
  <si>
    <t xml:space="preserve"> Bruce Poliquin [R]</t>
  </si>
  <si>
    <t>Maryland</t>
  </si>
  <si>
    <t xml:space="preserve"> John Delaney [D]</t>
  </si>
  <si>
    <t>Massachusetts</t>
  </si>
  <si>
    <t xml:space="preserve"> Michael Capuano [D]</t>
  </si>
  <si>
    <t xml:space="preserve"> Stephen Lynch [D]</t>
  </si>
  <si>
    <t>Michigan</t>
  </si>
  <si>
    <t xml:space="preserve"> Bill Huizenga [R]</t>
  </si>
  <si>
    <t xml:space="preserve"> Dave Trott [R]</t>
  </si>
  <si>
    <t xml:space="preserve"> Dan Kildee [D]</t>
  </si>
  <si>
    <t>Minnesota</t>
  </si>
  <si>
    <t xml:space="preserve"> Tom Emmer [R]</t>
  </si>
  <si>
    <t xml:space="preserve"> Keith Ellison [D]</t>
  </si>
  <si>
    <t>Missouri</t>
  </si>
  <si>
    <t xml:space="preserve"> William Clay, Jr. [D]</t>
  </si>
  <si>
    <t xml:space="preserve"> Emanuel Cleaver [D]</t>
  </si>
  <si>
    <t xml:space="preserve"> Blaine Luetkemeyer [R]</t>
  </si>
  <si>
    <t xml:space="preserve"> Ann Wagner [R]</t>
  </si>
  <si>
    <t>Nevada</t>
  </si>
  <si>
    <t xml:space="preserve"> Ruben Kihuen [D]</t>
  </si>
  <si>
    <t>New Jersey</t>
  </si>
  <si>
    <t xml:space="preserve"> Tom MacArthur [R]</t>
  </si>
  <si>
    <t xml:space="preserve"> Josh Gottheimer [D]</t>
  </si>
  <si>
    <t>New Mexico</t>
  </si>
  <si>
    <t xml:space="preserve"> Stevan Pearce [R]</t>
  </si>
  <si>
    <t>New York</t>
  </si>
  <si>
    <t xml:space="preserve"> Peter King [R]</t>
  </si>
  <si>
    <t xml:space="preserve"> Claudia Tenney [R]</t>
  </si>
  <si>
    <t xml:space="preserve"> Carolyn B. Maloney [D]</t>
  </si>
  <si>
    <t xml:space="preserve"> Nydia Velázquez [D]</t>
  </si>
  <si>
    <t xml:space="preserve"> Gregory W. Meeks [D]</t>
  </si>
  <si>
    <t xml:space="preserve"> Lee Zeldin [R]</t>
  </si>
  <si>
    <t>North Carolina</t>
  </si>
  <si>
    <t xml:space="preserve"> Patrick McHenry [R]</t>
  </si>
  <si>
    <t xml:space="preserve"> Ted Budd [R]</t>
  </si>
  <si>
    <t xml:space="preserve"> Robert Pittenger [R]</t>
  </si>
  <si>
    <t>Ohio</t>
  </si>
  <si>
    <t xml:space="preserve"> Steve Stivers [R]</t>
  </si>
  <si>
    <t xml:space="preserve"> Warren Davidson [R]</t>
  </si>
  <si>
    <t xml:space="preserve"> Joyce Beatty [D]</t>
  </si>
  <si>
    <t>Oklahoma</t>
  </si>
  <si>
    <t xml:space="preserve"> Frank Lucas [R]</t>
  </si>
  <si>
    <t>Pennsylvania</t>
  </si>
  <si>
    <t xml:space="preserve"> Keith Rothfus [R]</t>
  </si>
  <si>
    <t>Tennessee</t>
  </si>
  <si>
    <t xml:space="preserve"> David Kustoff [R]</t>
  </si>
  <si>
    <t>Texas</t>
  </si>
  <si>
    <t xml:space="preserve"> Al Green [D]</t>
  </si>
  <si>
    <t xml:space="preserve"> Vicente González [D]</t>
  </si>
  <si>
    <t xml:space="preserve"> Roger Williams [R]</t>
  </si>
  <si>
    <t xml:space="preserve"> Jeb Hensarling [R], Chairman</t>
  </si>
  <si>
    <t>Utah</t>
  </si>
  <si>
    <t xml:space="preserve"> Mia Love [R]</t>
  </si>
  <si>
    <t>Washington</t>
  </si>
  <si>
    <t xml:space="preserve"> Denny Heck [D]</t>
  </si>
  <si>
    <t>West Virginia</t>
  </si>
  <si>
    <t xml:space="preserve"> Alex Mooney [R]</t>
  </si>
  <si>
    <t>Wisconsin</t>
  </si>
  <si>
    <t xml:space="preserve"> Gwen Moore [D]</t>
  </si>
  <si>
    <t xml:space="preserve"> Sean Duffy [R]</t>
  </si>
  <si>
    <t xml:space="preserve"> House Floor Votes -- 115th Congress</t>
  </si>
  <si>
    <t>HR 79</t>
  </si>
  <si>
    <t>HR 5</t>
  </si>
  <si>
    <t>HR 78</t>
  </si>
  <si>
    <t>HR 238</t>
  </si>
  <si>
    <t>HR 1009</t>
  </si>
  <si>
    <t>HR 985</t>
  </si>
  <si>
    <t>HR 10</t>
  </si>
  <si>
    <t>H.J. Res. 111</t>
  </si>
  <si>
    <t>HR 732</t>
  </si>
  <si>
    <t>HR 3911</t>
  </si>
  <si>
    <t>HR 2201</t>
  </si>
  <si>
    <t>HR 1699</t>
  </si>
  <si>
    <t>HR 3971</t>
  </si>
  <si>
    <t>HR 2396</t>
  </si>
  <si>
    <t>HR 3312</t>
  </si>
  <si>
    <t>HR 4015</t>
  </si>
  <si>
    <t>Supported</t>
  </si>
  <si>
    <t>ROLL CALL NO.</t>
  </si>
  <si>
    <t>Passed</t>
  </si>
  <si>
    <t>Rejected</t>
  </si>
  <si>
    <t>237-187</t>
  </si>
  <si>
    <t>344-73</t>
  </si>
  <si>
    <t>238-183</t>
  </si>
  <si>
    <t>243-184</t>
  </si>
  <si>
    <t>239-182</t>
  </si>
  <si>
    <t>241-184</t>
  </si>
  <si>
    <t>220-201</t>
  </si>
  <si>
    <t>233-186</t>
  </si>
  <si>
    <t>231-190</t>
  </si>
  <si>
    <t>389-32</t>
  </si>
  <si>
    <t>232-188</t>
  </si>
  <si>
    <t>256-163</t>
  </si>
  <si>
    <t>294-129</t>
  </si>
  <si>
    <t>275-146</t>
  </si>
  <si>
    <t>288-130</t>
  </si>
  <si>
    <t>238-182</t>
  </si>
  <si>
    <t>ALABAMA</t>
  </si>
  <si>
    <t xml:space="preserve"> Bradley Byrne [R]</t>
  </si>
  <si>
    <t xml:space="preserve"> Martha Roby [R]</t>
  </si>
  <si>
    <t xml:space="preserve"> Mike Rogers [R]</t>
  </si>
  <si>
    <t xml:space="preserve"> Robert Aderholt [R]</t>
  </si>
  <si>
    <t xml:space="preserve"> Mo Brooks [R]</t>
  </si>
  <si>
    <t xml:space="preserve"> Gary Palmer [R]</t>
  </si>
  <si>
    <t xml:space="preserve"> Terri Sewell [D]</t>
  </si>
  <si>
    <t>ALASKA</t>
  </si>
  <si>
    <t xml:space="preserve"> Don Young [R]</t>
  </si>
  <si>
    <t>ARIZONA</t>
  </si>
  <si>
    <t xml:space="preserve"> Tom O'Halleran [D]</t>
  </si>
  <si>
    <t xml:space="preserve"> Martha McSally [R]</t>
  </si>
  <si>
    <t xml:space="preserve"> Raul Grijalva [D]</t>
  </si>
  <si>
    <t xml:space="preserve"> Paul Gosar [R]</t>
  </si>
  <si>
    <t xml:space="preserve"> Andy Biggs [R]</t>
  </si>
  <si>
    <t xml:space="preserve"> David Schweikert [R]</t>
  </si>
  <si>
    <t xml:space="preserve"> Ruben Gallego [D]</t>
  </si>
  <si>
    <t xml:space="preserve"> Trent Franks [R, 2013-2017]</t>
  </si>
  <si>
    <t>-</t>
  </si>
  <si>
    <t>ARKANSAS</t>
  </si>
  <si>
    <t xml:space="preserve"> Eric Crawford [R]</t>
  </si>
  <si>
    <t xml:space="preserve"> Steve Womack [R]</t>
  </si>
  <si>
    <t xml:space="preserve"> Bruce Westerman [R]</t>
  </si>
  <si>
    <t>CALIFORNIA</t>
  </si>
  <si>
    <t xml:space="preserve"> Doug LaMalfa [R]</t>
  </si>
  <si>
    <t xml:space="preserve"> Jared Huffman [D]</t>
  </si>
  <si>
    <t xml:space="preserve"> John Garamendi [D]</t>
  </si>
  <si>
    <t xml:space="preserve"> Tom McClintock [R]</t>
  </si>
  <si>
    <t xml:space="preserve"> Mike Thompson [D]</t>
  </si>
  <si>
    <t xml:space="preserve"> Doris Matsui [D]</t>
  </si>
  <si>
    <t xml:space="preserve"> Ami Bera [D]</t>
  </si>
  <si>
    <t xml:space="preserve"> Paul Cook [R]</t>
  </si>
  <si>
    <t xml:space="preserve"> Jerry McNerney [D]</t>
  </si>
  <si>
    <t xml:space="preserve"> Jeff Denham [R]</t>
  </si>
  <si>
    <t xml:space="preserve"> Mark DeSaulnier [D]</t>
  </si>
  <si>
    <t xml:space="preserve"> Nancy Pelosi [D]</t>
  </si>
  <si>
    <t xml:space="preserve"> Barbara Lee [D]</t>
  </si>
  <si>
    <t xml:space="preserve"> Jackie Speier [D]</t>
  </si>
  <si>
    <t xml:space="preserve"> Eric Swalwell [D]</t>
  </si>
  <si>
    <t xml:space="preserve"> Jim Costa [D]</t>
  </si>
  <si>
    <t xml:space="preserve"> Ro Khanna [D]</t>
  </si>
  <si>
    <t xml:space="preserve"> Anna Eshoo [D]</t>
  </si>
  <si>
    <t xml:space="preserve"> Zoe Lofgren [D]</t>
  </si>
  <si>
    <t xml:space="preserve"> Jimmy Panetta [D]</t>
  </si>
  <si>
    <t xml:space="preserve"> David Valadao [R]</t>
  </si>
  <si>
    <t xml:space="preserve"> Devin Nunes [R]</t>
  </si>
  <si>
    <t xml:space="preserve"> Kevin McCarthy [R]</t>
  </si>
  <si>
    <t xml:space="preserve"> Salud Carbajal [D]</t>
  </si>
  <si>
    <t xml:space="preserve"> Steve Knight [R]</t>
  </si>
  <si>
    <t xml:space="preserve"> Julia Brownley [D]</t>
  </si>
  <si>
    <t xml:space="preserve"> Judy Chu [D]</t>
  </si>
  <si>
    <t xml:space="preserve"> Adam Schiff [D]</t>
  </si>
  <si>
    <t xml:space="preserve"> Tony Cardenas [D]</t>
  </si>
  <si>
    <t xml:space="preserve"> Pete Aguilar [D]</t>
  </si>
  <si>
    <t xml:space="preserve"> Grace Napolitano [D]</t>
  </si>
  <si>
    <t xml:space="preserve"> Ted Lieu [D]</t>
  </si>
  <si>
    <t xml:space="preserve"> Xavier Becerra [D, 2013-2017]</t>
  </si>
  <si>
    <t xml:space="preserve"> Jimmy Gomez [D]</t>
  </si>
  <si>
    <t xml:space="preserve"> Norma Torres [D]</t>
  </si>
  <si>
    <t xml:space="preserve"> Raul Ruiz [D]</t>
  </si>
  <si>
    <t xml:space="preserve"> Karen Bass [D]</t>
  </si>
  <si>
    <t xml:space="preserve"> Linda Sanchez [D]</t>
  </si>
  <si>
    <t xml:space="preserve"> Edward Randall Royce [R]</t>
  </si>
  <si>
    <t xml:space="preserve"> Lucille Roybal-Allard [D]</t>
  </si>
  <si>
    <t xml:space="preserve"> Mark Takano [D]</t>
  </si>
  <si>
    <t xml:space="preserve"> Ken Calvert [R]</t>
  </si>
  <si>
    <t xml:space="preserve"> Maxine Waters [D]</t>
  </si>
  <si>
    <t xml:space="preserve"> Nanette Barragan [D]</t>
  </si>
  <si>
    <t xml:space="preserve"> Mimi Walters [R]</t>
  </si>
  <si>
    <t xml:space="preserve"> Luis Correa [D]</t>
  </si>
  <si>
    <t xml:space="preserve"> Alan Lowenthal [D]</t>
  </si>
  <si>
    <t xml:space="preserve"> Dana Rohrabacher [R]</t>
  </si>
  <si>
    <t xml:space="preserve"> Darrell Issa [R]</t>
  </si>
  <si>
    <t xml:space="preserve"> Duncan Hunter [R]</t>
  </si>
  <si>
    <t xml:space="preserve"> Scott Peters [D]</t>
  </si>
  <si>
    <t xml:space="preserve"> Susan Davis [D]</t>
  </si>
  <si>
    <t>COLORADO</t>
  </si>
  <si>
    <t xml:space="preserve"> Diana DeGette [D]</t>
  </si>
  <si>
    <t xml:space="preserve"> Jared Polis [D]</t>
  </si>
  <si>
    <t xml:space="preserve"> Ken Buck [R]</t>
  </si>
  <si>
    <t xml:space="preserve"> Doug Lamborn [R]</t>
  </si>
  <si>
    <t xml:space="preserve"> Mike Coffman [R]</t>
  </si>
  <si>
    <t>CONNECTICUT</t>
  </si>
  <si>
    <t xml:space="preserve"> John Larson [D]</t>
  </si>
  <si>
    <t xml:space="preserve"> Joe Courtney [D]</t>
  </si>
  <si>
    <t xml:space="preserve"> Rosa DeLauro [D]</t>
  </si>
  <si>
    <t xml:space="preserve"> James Himes [D]</t>
  </si>
  <si>
    <t xml:space="preserve"> Elizabeth Esty [D]</t>
  </si>
  <si>
    <t>DELAWARE</t>
  </si>
  <si>
    <t xml:space="preserve"> Lisa Blunt Rochester [D]</t>
  </si>
  <si>
    <t>FLORIDA</t>
  </si>
  <si>
    <t xml:space="preserve"> Matt Gaetz [R]</t>
  </si>
  <si>
    <t xml:space="preserve"> Neal Dunn [R]</t>
  </si>
  <si>
    <t xml:space="preserve"> Ted Yoho [R]</t>
  </si>
  <si>
    <t xml:space="preserve"> John Rutherford [R]</t>
  </si>
  <si>
    <t xml:space="preserve"> Al Lawson [D]</t>
  </si>
  <si>
    <t xml:space="preserve"> Ron DeSantis [R]</t>
  </si>
  <si>
    <t xml:space="preserve"> Stephanie Murphy [D]</t>
  </si>
  <si>
    <t xml:space="preserve"> Darren Soto [D]</t>
  </si>
  <si>
    <t xml:space="preserve"> Val Demings [D]</t>
  </si>
  <si>
    <t xml:space="preserve"> Daniel Webster [R]</t>
  </si>
  <si>
    <t xml:space="preserve"> Gus Bilirakis [R]</t>
  </si>
  <si>
    <t xml:space="preserve"> Kathy Castor [D]</t>
  </si>
  <si>
    <t xml:space="preserve"> Vern Buchanan [R]</t>
  </si>
  <si>
    <t xml:space="preserve"> Thomas Rooney [R]</t>
  </si>
  <si>
    <t xml:space="preserve"> Brian Mast [R]</t>
  </si>
  <si>
    <t xml:space="preserve"> Francis Rooney [R]</t>
  </si>
  <si>
    <t xml:space="preserve"> Alcee Hastings [D]</t>
  </si>
  <si>
    <t xml:space="preserve"> Lois Frankel [D]</t>
  </si>
  <si>
    <t xml:space="preserve"> Theodore Deutch [D]</t>
  </si>
  <si>
    <t xml:space="preserve"> Debbie Wasserman Schultz [D]</t>
  </si>
  <si>
    <t xml:space="preserve"> Frederica Wilson [D]</t>
  </si>
  <si>
    <t xml:space="preserve"> Mario Diaz-Balart [R]</t>
  </si>
  <si>
    <t xml:space="preserve"> Carlos Curbelo [R]</t>
  </si>
  <si>
    <t xml:space="preserve"> Ileana Ros-Lehtinen [R]</t>
  </si>
  <si>
    <t>GEORGIA</t>
  </si>
  <si>
    <t xml:space="preserve"> Buddy Carter [R]</t>
  </si>
  <si>
    <t xml:space="preserve"> Sanford Bishop Jr. [D]</t>
  </si>
  <si>
    <t xml:space="preserve"> Drew Ferguson IV [R]</t>
  </si>
  <si>
    <t xml:space="preserve"> Henry C. Johnson Jr. [D]</t>
  </si>
  <si>
    <t xml:space="preserve"> John Lewis [D]</t>
  </si>
  <si>
    <t xml:space="preserve"> Tom Price [R, 2005-2017]</t>
  </si>
  <si>
    <t xml:space="preserve"> Karen Handel [R]</t>
  </si>
  <si>
    <t xml:space="preserve"> Rob Woodall [R]</t>
  </si>
  <si>
    <t xml:space="preserve"> Austin Scott [R]</t>
  </si>
  <si>
    <t xml:space="preserve"> Doug Collins [R]</t>
  </si>
  <si>
    <t xml:space="preserve"> Jody Hice [R]</t>
  </si>
  <si>
    <t xml:space="preserve"> Rick Allen [R]</t>
  </si>
  <si>
    <t xml:space="preserve"> Tom Graves [R]</t>
  </si>
  <si>
    <t>HAWAII</t>
  </si>
  <si>
    <t xml:space="preserve"> Colleen Hanabusa [D]</t>
  </si>
  <si>
    <t xml:space="preserve"> Tulsi Gabbard [D]</t>
  </si>
  <si>
    <t>IDAHO</t>
  </si>
  <si>
    <t xml:space="preserve"> Raul Labrador [R]</t>
  </si>
  <si>
    <t xml:space="preserve"> Michael Keith Simpson [R]</t>
  </si>
  <si>
    <t>ILLINOIS</t>
  </si>
  <si>
    <t xml:space="preserve"> Bobby Rush [D]</t>
  </si>
  <si>
    <t xml:space="preserve"> Robin Kelly [D]</t>
  </si>
  <si>
    <t xml:space="preserve"> Daniel Lipinski [D]</t>
  </si>
  <si>
    <t xml:space="preserve"> Luis Gutierrez [D]</t>
  </si>
  <si>
    <t xml:space="preserve"> Mike Quigley [D]</t>
  </si>
  <si>
    <t xml:space="preserve"> Peter Roskam [R]</t>
  </si>
  <si>
    <t xml:space="preserve"> Danny Davis [D]</t>
  </si>
  <si>
    <t xml:space="preserve"> Raja Krishnamoorthi [D]</t>
  </si>
  <si>
    <t xml:space="preserve"> Janice Danoff Schakowsky [D]</t>
  </si>
  <si>
    <t xml:space="preserve"> Bradley Schneider [D]</t>
  </si>
  <si>
    <t xml:space="preserve"> Mike Bost [R]</t>
  </si>
  <si>
    <t xml:space="preserve"> Rodney Davis [R]</t>
  </si>
  <si>
    <t xml:space="preserve"> John Shimkus [R]</t>
  </si>
  <si>
    <t xml:space="preserve"> Adam Kinzinger [R]</t>
  </si>
  <si>
    <t xml:space="preserve"> Cheri Bustos [D]</t>
  </si>
  <si>
    <t xml:space="preserve"> Darin LaHood [R]</t>
  </si>
  <si>
    <t>INDIANA</t>
  </si>
  <si>
    <t xml:space="preserve"> Peter Visclosky [D]</t>
  </si>
  <si>
    <t xml:space="preserve"> Jackie Walorski [R]</t>
  </si>
  <si>
    <t xml:space="preserve"> Jim Banks [R]</t>
  </si>
  <si>
    <t xml:space="preserve"> Todd Rokita [R]</t>
  </si>
  <si>
    <t xml:space="preserve"> Susan Brooks [R]</t>
  </si>
  <si>
    <t xml:space="preserve"> Andre Carson [D]</t>
  </si>
  <si>
    <t xml:space="preserve"> Larry Bucshon [R]</t>
  </si>
  <si>
    <t>IOWA</t>
  </si>
  <si>
    <t xml:space="preserve"> Rod Blum [R]</t>
  </si>
  <si>
    <t xml:space="preserve"> David Loebsack [D]</t>
  </si>
  <si>
    <t xml:space="preserve"> David Young [R]</t>
  </si>
  <si>
    <t xml:space="preserve"> Steve King [R]</t>
  </si>
  <si>
    <t>KANSAS</t>
  </si>
  <si>
    <t xml:space="preserve"> Roger Marshall [R]</t>
  </si>
  <si>
    <t xml:space="preserve"> Lynn Jenkins [R]</t>
  </si>
  <si>
    <t xml:space="preserve"> Kevin Yoder [R]</t>
  </si>
  <si>
    <t xml:space="preserve"> Mike Pompeo [R, 2011-2017]</t>
  </si>
  <si>
    <t xml:space="preserve"> Ron Estes [R]</t>
  </si>
  <si>
    <t>KENTUCKY</t>
  </si>
  <si>
    <t xml:space="preserve"> James Comer [R]</t>
  </si>
  <si>
    <t xml:space="preserve"> Brett Guthrie [R]</t>
  </si>
  <si>
    <t xml:space="preserve"> John Yarmuth [D]</t>
  </si>
  <si>
    <t xml:space="preserve"> Thomas Massie [R]</t>
  </si>
  <si>
    <t xml:space="preserve"> Harold Dallas Rogers [R]</t>
  </si>
  <si>
    <t>LOUISIANA</t>
  </si>
  <si>
    <t xml:space="preserve"> Steve Scalise [R]</t>
  </si>
  <si>
    <t xml:space="preserve"> Cedric Richmond [D]</t>
  </si>
  <si>
    <t xml:space="preserve"> Clay Higgins [R]</t>
  </si>
  <si>
    <t xml:space="preserve"> Mike Johnson [R]</t>
  </si>
  <si>
    <t xml:space="preserve"> Ralph Abraham [R]</t>
  </si>
  <si>
    <t xml:space="preserve"> Garret Graves [R]</t>
  </si>
  <si>
    <t>MAINE</t>
  </si>
  <si>
    <t xml:space="preserve"> Chellie Pingree [D]</t>
  </si>
  <si>
    <t>MARYLAND</t>
  </si>
  <si>
    <t xml:space="preserve"> Andy Harris [R]</t>
  </si>
  <si>
    <t xml:space="preserve"> A. Dutch Ruppersberger [D]</t>
  </si>
  <si>
    <t xml:space="preserve"> John Sarbanes [D]</t>
  </si>
  <si>
    <t xml:space="preserve"> Anthony Brown [D]</t>
  </si>
  <si>
    <t xml:space="preserve"> Steny Hoyer [D]</t>
  </si>
  <si>
    <t xml:space="preserve"> Elijah Cummings [D]</t>
  </si>
  <si>
    <t xml:space="preserve"> Jamie Raskin [D]</t>
  </si>
  <si>
    <t>MASSACHUSETTS</t>
  </si>
  <si>
    <t xml:space="preserve"> Richard Neal [D]</t>
  </si>
  <si>
    <t xml:space="preserve"> James Patrick McGovern [D]</t>
  </si>
  <si>
    <t xml:space="preserve"> Niki Tsongas [D]</t>
  </si>
  <si>
    <t xml:space="preserve"> Joseph Kennedy III [D]</t>
  </si>
  <si>
    <t xml:space="preserve"> Katherine Clark [D]</t>
  </si>
  <si>
    <t xml:space="preserve"> Seth Moulton [D]</t>
  </si>
  <si>
    <t xml:space="preserve"> William Keating [D]</t>
  </si>
  <si>
    <t>MICHIGAN</t>
  </si>
  <si>
    <t xml:space="preserve"> Jack Bergman [R]</t>
  </si>
  <si>
    <t xml:space="preserve"> Justin Amash [R]</t>
  </si>
  <si>
    <t xml:space="preserve"> John Moolenaar [R]</t>
  </si>
  <si>
    <t xml:space="preserve"> Daniel Kildee [D]</t>
  </si>
  <si>
    <t xml:space="preserve"> Fred Upton [R]</t>
  </si>
  <si>
    <t xml:space="preserve"> Tim Walberg [R]</t>
  </si>
  <si>
    <t xml:space="preserve"> Mike Bishop [R]</t>
  </si>
  <si>
    <t xml:space="preserve"> Sander Levin [D]</t>
  </si>
  <si>
    <t xml:space="preserve"> Paul Mitchell [R]</t>
  </si>
  <si>
    <t xml:space="preserve"> Debbie Dingell [D]</t>
  </si>
  <si>
    <t xml:space="preserve"> John Conyers Jr. [D, 2013-2017]</t>
  </si>
  <si>
    <t xml:space="preserve"> Brenda Lawrence [D]</t>
  </si>
  <si>
    <t>MINNESOTA</t>
  </si>
  <si>
    <t xml:space="preserve"> Timothy Walz [D]</t>
  </si>
  <si>
    <t xml:space="preserve"> Jason Lewis [R]</t>
  </si>
  <si>
    <t xml:space="preserve"> Erik Paulsen [R]</t>
  </si>
  <si>
    <t xml:space="preserve"> Betty McCollum [D]</t>
  </si>
  <si>
    <t xml:space="preserve"> Collin Peterson [D]</t>
  </si>
  <si>
    <t xml:space="preserve"> Richard Nolan [D]</t>
  </si>
  <si>
    <t>MISSISSIPPI</t>
  </si>
  <si>
    <t xml:space="preserve"> Trent Kelly [R]</t>
  </si>
  <si>
    <t xml:space="preserve"> Bennie Thompson [D]</t>
  </si>
  <si>
    <t xml:space="preserve"> Gregg Harper [R]</t>
  </si>
  <si>
    <t xml:space="preserve"> Steven Palazzo [R]</t>
  </si>
  <si>
    <t>MISSOURI</t>
  </si>
  <si>
    <t xml:space="preserve"> Lacy Clay Jr. [D]</t>
  </si>
  <si>
    <t xml:space="preserve"> Vicky Hartzler [R]</t>
  </si>
  <si>
    <t xml:space="preserve"> Emanuel Cleaver II [D]</t>
  </si>
  <si>
    <t xml:space="preserve"> Sam Graves [R]</t>
  </si>
  <si>
    <t xml:space="preserve"> Billy Long [R]</t>
  </si>
  <si>
    <t xml:space="preserve"> Jason Smith [R]</t>
  </si>
  <si>
    <t>MONTANA</t>
  </si>
  <si>
    <t xml:space="preserve"> Ryan Zinke [R, 2015-2017]</t>
  </si>
  <si>
    <t xml:space="preserve"> Greg Gianforte [R]</t>
  </si>
  <si>
    <t>NEBRASKA</t>
  </si>
  <si>
    <t xml:space="preserve"> Jeff Fortenberry [R]</t>
  </si>
  <si>
    <t xml:space="preserve"> Don Bacon [R]</t>
  </si>
  <si>
    <t xml:space="preserve"> Adrian Smith [R]</t>
  </si>
  <si>
    <t>NEVADA</t>
  </si>
  <si>
    <t xml:space="preserve"> Dina Titus [D]</t>
  </si>
  <si>
    <t xml:space="preserve"> Mark Amodei [R]</t>
  </si>
  <si>
    <t xml:space="preserve"> Jacky Rosen [D]</t>
  </si>
  <si>
    <t>NEW HAMPSHIRE</t>
  </si>
  <si>
    <t xml:space="preserve"> Carol Shea-Porter [D]</t>
  </si>
  <si>
    <t xml:space="preserve"> Ann Kuster [D]</t>
  </si>
  <si>
    <t>NEW JERSEY</t>
  </si>
  <si>
    <t xml:space="preserve"> Donald Norcross [D]</t>
  </si>
  <si>
    <t xml:space="preserve"> Frank LoBiondo [R]</t>
  </si>
  <si>
    <t xml:space="preserve"> Christopher Henry Smith [R]</t>
  </si>
  <si>
    <t xml:space="preserve"> Frank Pallone Jr. [D]</t>
  </si>
  <si>
    <t xml:space="preserve"> Leonard Lance [R]</t>
  </si>
  <si>
    <t xml:space="preserve"> Albio Sires [D]</t>
  </si>
  <si>
    <t xml:space="preserve"> Bill Pascrell Jr. [D]</t>
  </si>
  <si>
    <t xml:space="preserve"> Donald Payne Jr. [D]</t>
  </si>
  <si>
    <t xml:space="preserve"> Rodney Frelinghuysen [R]</t>
  </si>
  <si>
    <t xml:space="preserve"> Bonnie Watson Coleman [D]</t>
  </si>
  <si>
    <t>NEW MEXICO</t>
  </si>
  <si>
    <t xml:space="preserve"> Michelle Lujan Grisham [D]</t>
  </si>
  <si>
    <t xml:space="preserve"> Stevan Edward Pearce [R]</t>
  </si>
  <si>
    <t xml:space="preserve"> Ben R. Lujan [D]</t>
  </si>
  <si>
    <t>NEW YORK</t>
  </si>
  <si>
    <t xml:space="preserve"> Peter Thomas King [R]</t>
  </si>
  <si>
    <t xml:space="preserve"> Thomas Suozzi [D]</t>
  </si>
  <si>
    <t xml:space="preserve"> Kathleen Rice [D]</t>
  </si>
  <si>
    <t xml:space="preserve"> Gregory Meeks [D]</t>
  </si>
  <si>
    <t xml:space="preserve"> Grace Meng [D]</t>
  </si>
  <si>
    <t xml:space="preserve"> Nydia Velazquez [D]</t>
  </si>
  <si>
    <t xml:space="preserve"> Hakeem Jeffries [D]</t>
  </si>
  <si>
    <t xml:space="preserve"> Yvette Clarke [D]</t>
  </si>
  <si>
    <t xml:space="preserve"> Jerrold Nadler [D]</t>
  </si>
  <si>
    <t xml:space="preserve"> Daniel Donovan Jr. [R]</t>
  </si>
  <si>
    <t xml:space="preserve"> Carolyn Maloney [D]</t>
  </si>
  <si>
    <t xml:space="preserve"> Adriano Espaillat [D]</t>
  </si>
  <si>
    <t xml:space="preserve"> Joseph Crowley [D]</t>
  </si>
  <si>
    <t xml:space="preserve"> Jose Serrano [D]</t>
  </si>
  <si>
    <t xml:space="preserve"> Eliot Engel [D]</t>
  </si>
  <si>
    <t xml:space="preserve"> Nita Lowey [D]</t>
  </si>
  <si>
    <t xml:space="preserve"> Sean Maloney [D]</t>
  </si>
  <si>
    <t xml:space="preserve"> John Faso [R]</t>
  </si>
  <si>
    <t xml:space="preserve"> Paul Tonko [D]</t>
  </si>
  <si>
    <t xml:space="preserve"> Elise Stefanik [R]</t>
  </si>
  <si>
    <t xml:space="preserve"> Tom Reed II [R]</t>
  </si>
  <si>
    <t xml:space="preserve"> John Katko [R]</t>
  </si>
  <si>
    <t xml:space="preserve"> Louise Slaughter [D]</t>
  </si>
  <si>
    <t xml:space="preserve"> Brian Higgins [D]</t>
  </si>
  <si>
    <t xml:space="preserve"> Chris Collins [R]</t>
  </si>
  <si>
    <t>NORTH CAROLINA</t>
  </si>
  <si>
    <t xml:space="preserve"> George Kenneth Butterfield Jr. [D]</t>
  </si>
  <si>
    <t xml:space="preserve"> George Holding [R]</t>
  </si>
  <si>
    <t xml:space="preserve"> Walter Jones Jr. [R]</t>
  </si>
  <si>
    <t xml:space="preserve"> David Price [D]</t>
  </si>
  <si>
    <t xml:space="preserve"> Virginia Foxx [R]</t>
  </si>
  <si>
    <t xml:space="preserve"> Mark Walker [R]</t>
  </si>
  <si>
    <t xml:space="preserve"> David Rouzer [R]</t>
  </si>
  <si>
    <t xml:space="preserve"> Richard Hudson [R]</t>
  </si>
  <si>
    <t xml:space="preserve"> Mark Meadows [R]</t>
  </si>
  <si>
    <t xml:space="preserve"> Alma Adams [D]</t>
  </si>
  <si>
    <t>NORTH DAKOTA</t>
  </si>
  <si>
    <t xml:space="preserve"> Kevin Cramer [R]</t>
  </si>
  <si>
    <t>OHIO</t>
  </si>
  <si>
    <t xml:space="preserve"> Steve Chabot [R]</t>
  </si>
  <si>
    <t xml:space="preserve"> Brad Wenstrup [R]</t>
  </si>
  <si>
    <t xml:space="preserve"> Jim Jordan [R]</t>
  </si>
  <si>
    <t xml:space="preserve"> Robert Latta [R]</t>
  </si>
  <si>
    <t xml:space="preserve"> Bill Johnson [R]</t>
  </si>
  <si>
    <t xml:space="preserve"> Bob Gibbs [R]</t>
  </si>
  <si>
    <t xml:space="preserve"> Marcy Kaptur [D]</t>
  </si>
  <si>
    <t xml:space="preserve"> Michael Turner [R]</t>
  </si>
  <si>
    <t xml:space="preserve"> Marcia Fudge [D]</t>
  </si>
  <si>
    <t xml:space="preserve"> Patrick Joseph Tiberi [R]</t>
  </si>
  <si>
    <t xml:space="preserve"> Tim Ryan [D]</t>
  </si>
  <si>
    <t xml:space="preserve"> David Joyce [R]</t>
  </si>
  <si>
    <t xml:space="preserve"> James Renacci [R]</t>
  </si>
  <si>
    <t>OKLAHOMA</t>
  </si>
  <si>
    <t xml:space="preserve"> Jim Bridenstine [R]</t>
  </si>
  <si>
    <t xml:space="preserve"> Markwayne Mullin [R]</t>
  </si>
  <si>
    <t xml:space="preserve"> Tom Cole [R]</t>
  </si>
  <si>
    <t xml:space="preserve"> Steve Russell [R]</t>
  </si>
  <si>
    <t>OREGON</t>
  </si>
  <si>
    <t xml:space="preserve"> Suzanne Bonamici [D]</t>
  </si>
  <si>
    <t xml:space="preserve"> Greg Walden [R]</t>
  </si>
  <si>
    <t xml:space="preserve"> Earl Blumenauer [D]</t>
  </si>
  <si>
    <t xml:space="preserve"> Peter DeFazio [D]</t>
  </si>
  <si>
    <t xml:space="preserve"> Kurt Schrader [D]</t>
  </si>
  <si>
    <t>PENNSYLVANIA</t>
  </si>
  <si>
    <t xml:space="preserve"> Robert Brady [D]</t>
  </si>
  <si>
    <t xml:space="preserve"> Dwight Evans [D]</t>
  </si>
  <si>
    <t xml:space="preserve"> Mike Kelly [R]</t>
  </si>
  <si>
    <t xml:space="preserve"> Scott Perry [R]</t>
  </si>
  <si>
    <t xml:space="preserve"> Glenn Thompson [R]</t>
  </si>
  <si>
    <t xml:space="preserve"> Ryan Costello [R]</t>
  </si>
  <si>
    <t xml:space="preserve"> Patrick Meehan [R]</t>
  </si>
  <si>
    <t xml:space="preserve"> Brian Fitzpatrick [R]</t>
  </si>
  <si>
    <t xml:space="preserve"> Bill Shuster [R]</t>
  </si>
  <si>
    <t xml:space="preserve"> Tom Marino [R]</t>
  </si>
  <si>
    <t xml:space="preserve"> Lou Barletta [R]</t>
  </si>
  <si>
    <t xml:space="preserve"> Brendan Boyle [D]</t>
  </si>
  <si>
    <t xml:space="preserve"> Michael F. Doyle Jr. [D]</t>
  </si>
  <si>
    <t xml:space="preserve"> Charles Dent [R]</t>
  </si>
  <si>
    <t xml:space="preserve"> Lloyd Smucker [R]</t>
  </si>
  <si>
    <t xml:space="preserve"> Matthew Cartwright [D]</t>
  </si>
  <si>
    <t xml:space="preserve"> Tim Murphy [R, 2003-2017]</t>
  </si>
  <si>
    <t>RHODE ISLAND</t>
  </si>
  <si>
    <t xml:space="preserve"> David Cicilline [D]</t>
  </si>
  <si>
    <t xml:space="preserve"> James R. Langevin [D]</t>
  </si>
  <si>
    <t>SOUTH CAROLINA</t>
  </si>
  <si>
    <t xml:space="preserve"> Marshall Sanford [R]</t>
  </si>
  <si>
    <t xml:space="preserve"> Joe Wilson [R]</t>
  </si>
  <si>
    <t xml:space="preserve"> Jeff Duncan [R]</t>
  </si>
  <si>
    <t xml:space="preserve"> Trey Gowdy [R]</t>
  </si>
  <si>
    <t xml:space="preserve"> Mick Mulvaney [R, 2011-2017]</t>
  </si>
  <si>
    <t xml:space="preserve"> Ralph Norman Jr. [R]</t>
  </si>
  <si>
    <t xml:space="preserve"> James Enos Clyburn [D]</t>
  </si>
  <si>
    <t xml:space="preserve"> Tom Rice [R]</t>
  </si>
  <si>
    <t>SOUTH DAKOTA</t>
  </si>
  <si>
    <t xml:space="preserve"> Kristi Noem [R]</t>
  </si>
  <si>
    <t>TENNESSEE</t>
  </si>
  <si>
    <t xml:space="preserve"> David Roe [R]</t>
  </si>
  <si>
    <t xml:space="preserve"> John Duncan Jr. [R]</t>
  </si>
  <si>
    <t xml:space="preserve"> Charles Fleischmann [R]</t>
  </si>
  <si>
    <t xml:space="preserve"> Scott DesJarlais [R]</t>
  </si>
  <si>
    <t xml:space="preserve"> Jim Cooper [D]</t>
  </si>
  <si>
    <t xml:space="preserve"> Diane Black [R]</t>
  </si>
  <si>
    <t xml:space="preserve"> Marsha Blackburn [R]</t>
  </si>
  <si>
    <t xml:space="preserve"> Steve Cohen [D]</t>
  </si>
  <si>
    <t>TEXAS</t>
  </si>
  <si>
    <t xml:space="preserve"> Louie Gohmert Jr. [R]</t>
  </si>
  <si>
    <t xml:space="preserve"> Ted Poe [R]</t>
  </si>
  <si>
    <t xml:space="preserve"> Sam Johnson [R]</t>
  </si>
  <si>
    <t xml:space="preserve"> John Ratcliffe [R]</t>
  </si>
  <si>
    <t xml:space="preserve"> Jeb Hensarling [R]</t>
  </si>
  <si>
    <t xml:space="preserve"> Joe Barton [R]</t>
  </si>
  <si>
    <t xml:space="preserve"> John Culberson [R]</t>
  </si>
  <si>
    <t xml:space="preserve"> Kevin Brady [R]</t>
  </si>
  <si>
    <t xml:space="preserve"> Michael McCaul [R]</t>
  </si>
  <si>
    <t xml:space="preserve"> Michael Conaway [R]</t>
  </si>
  <si>
    <t xml:space="preserve"> Kay Granger [R]</t>
  </si>
  <si>
    <t xml:space="preserve"> Mac Thornberry [R]</t>
  </si>
  <si>
    <t xml:space="preserve"> Randy Weber [R]</t>
  </si>
  <si>
    <t xml:space="preserve"> Vicente Gonzalez [D]</t>
  </si>
  <si>
    <t xml:space="preserve"> Beto O'Rourke [D]</t>
  </si>
  <si>
    <t xml:space="preserve"> Bill Flores [R]</t>
  </si>
  <si>
    <t xml:space="preserve"> Sheila Jackson Lee [D]</t>
  </si>
  <si>
    <t xml:space="preserve"> Jodey Arrington [R]</t>
  </si>
  <si>
    <t xml:space="preserve"> Joaquin Castro [D]</t>
  </si>
  <si>
    <t xml:space="preserve"> Lamar Smith [R]</t>
  </si>
  <si>
    <t xml:space="preserve"> Pete Olson [R]</t>
  </si>
  <si>
    <t xml:space="preserve"> Will Hurd [R]</t>
  </si>
  <si>
    <t xml:space="preserve"> Kenny Marchant [R]</t>
  </si>
  <si>
    <t xml:space="preserve"> Michael Burgess [R]</t>
  </si>
  <si>
    <t xml:space="preserve"> Blake Farenthold [R]</t>
  </si>
  <si>
    <t xml:space="preserve"> Henry Cuellar [D]</t>
  </si>
  <si>
    <t xml:space="preserve"> Gene Green [D]</t>
  </si>
  <si>
    <t xml:space="preserve"> Eddie Johnson [D]</t>
  </si>
  <si>
    <t xml:space="preserve"> John Carter [R]</t>
  </si>
  <si>
    <t xml:space="preserve"> Pete Sessions [R]</t>
  </si>
  <si>
    <t xml:space="preserve"> Marc Veasey [D]</t>
  </si>
  <si>
    <t xml:space="preserve"> Filemon Vela [D]</t>
  </si>
  <si>
    <t xml:space="preserve"> Lloyd Doggett [D]</t>
  </si>
  <si>
    <t xml:space="preserve"> Brian Babin [R]</t>
  </si>
  <si>
    <t>UTAH</t>
  </si>
  <si>
    <t xml:space="preserve"> Rob Bishop [R]</t>
  </si>
  <si>
    <t xml:space="preserve"> Chris Stewart [R]</t>
  </si>
  <si>
    <t xml:space="preserve"> Jason Chaffetz [R, 2009-2017]</t>
  </si>
  <si>
    <t xml:space="preserve"> John Curtis [R]</t>
  </si>
  <si>
    <t>VERMONT</t>
  </si>
  <si>
    <t xml:space="preserve"> Peter Welch [D]</t>
  </si>
  <si>
    <t>VIRGINIA</t>
  </si>
  <si>
    <t xml:space="preserve"> Robert Wittman [R]</t>
  </si>
  <si>
    <t xml:space="preserve"> Scott Taylor [R]</t>
  </si>
  <si>
    <t xml:space="preserve"> Robert Scott [D]</t>
  </si>
  <si>
    <t xml:space="preserve"> Donald McEachin [D]</t>
  </si>
  <si>
    <t xml:space="preserve"> Thomas Garrett [R]</t>
  </si>
  <si>
    <t xml:space="preserve"> Bob Goodlatte [R]</t>
  </si>
  <si>
    <t xml:space="preserve"> David Brat [R]</t>
  </si>
  <si>
    <t xml:space="preserve"> Donald Beyer [D]</t>
  </si>
  <si>
    <t xml:space="preserve"> Morgan Griffith [R]</t>
  </si>
  <si>
    <t xml:space="preserve"> Barbara Comstock [R]</t>
  </si>
  <si>
    <t xml:space="preserve"> Gerald Connolly [D]</t>
  </si>
  <si>
    <t>WASHINGTON</t>
  </si>
  <si>
    <t xml:space="preserve"> Suzan DelBene [D]</t>
  </si>
  <si>
    <t xml:space="preserve"> Rick Larsen [D]</t>
  </si>
  <si>
    <t xml:space="preserve"> Jaime Herrera Beutler [R]</t>
  </si>
  <si>
    <t xml:space="preserve"> Dan Newhouse [R]</t>
  </si>
  <si>
    <t xml:space="preserve"> Cathy McMorris Rodgers [R]</t>
  </si>
  <si>
    <t xml:space="preserve"> Derek Kilmer [D]</t>
  </si>
  <si>
    <t xml:space="preserve"> Pramila Jayapal [D]</t>
  </si>
  <si>
    <t xml:space="preserve"> David Reichert [R]</t>
  </si>
  <si>
    <t xml:space="preserve"> Adam Smith [D]</t>
  </si>
  <si>
    <t>WEST VIRGINIA</t>
  </si>
  <si>
    <t xml:space="preserve"> David McKinley [R]</t>
  </si>
  <si>
    <t xml:space="preserve"> Evan Jenkins [R]</t>
  </si>
  <si>
    <t>WISCONSIN</t>
  </si>
  <si>
    <t xml:space="preserve"> Paul Ryan [R]</t>
  </si>
  <si>
    <t xml:space="preserve"> Mark Pocan [D]</t>
  </si>
  <si>
    <t xml:space="preserve"> Ron Kind [D]</t>
  </si>
  <si>
    <t xml:space="preserve"> James Sensenbrenner Jr. [R]</t>
  </si>
  <si>
    <t xml:space="preserve"> Glenn Grothman [R]</t>
  </si>
  <si>
    <t xml:space="preserve"> Mike Gallagher [R]</t>
  </si>
  <si>
    <t>WYOMING</t>
  </si>
  <si>
    <t xml:space="preserve"> Liz Cheney [R]</t>
  </si>
  <si>
    <t>Senate Votes -- 115th Congress</t>
  </si>
  <si>
    <t>PN37 — DeVos</t>
  </si>
  <si>
    <t>PN26 — Mnuchin</t>
  </si>
  <si>
    <t>PN55 — Gorsuch</t>
  </si>
  <si>
    <t>PN47 — Clayton</t>
  </si>
  <si>
    <t>PN402 — Giancarlo</t>
  </si>
  <si>
    <t>PN478 — Rao</t>
  </si>
  <si>
    <t>PN723 — Quarles</t>
  </si>
  <si>
    <t>PN556 — Otting</t>
  </si>
  <si>
    <t>S. 2155</t>
  </si>
  <si>
    <t>Committee Vote</t>
  </si>
  <si>
    <t>Confirmed</t>
  </si>
  <si>
    <t>51-50</t>
  </si>
  <si>
    <t>53-47</t>
  </si>
  <si>
    <t>54-45</t>
  </si>
  <si>
    <t>61-37</t>
  </si>
  <si>
    <t>54-41</t>
  </si>
  <si>
    <t>65-32</t>
  </si>
  <si>
    <t>54-43</t>
  </si>
  <si>
    <t xml:space="preserve"> Jeff Sessions [R, 1997-2017]</t>
  </si>
  <si>
    <t xml:space="preserve"> Luther Strange [R, 2017-2017]</t>
  </si>
  <si>
    <t xml:space="preserve"> Richard Shelby [R]</t>
  </si>
  <si>
    <t xml:space="preserve"> Dan Sullivan [R]</t>
  </si>
  <si>
    <t xml:space="preserve"> Lisa Murkowski [R]</t>
  </si>
  <si>
    <t xml:space="preserve"> Jeff Flake [R]</t>
  </si>
  <si>
    <t xml:space="preserve"> John McCain [R]</t>
  </si>
  <si>
    <t xml:space="preserve"> John Boozman [R]</t>
  </si>
  <si>
    <t xml:space="preserve"> Tom Cotton [R]</t>
  </si>
  <si>
    <t xml:space="preserve"> Dianne Feinstein [D]</t>
  </si>
  <si>
    <t xml:space="preserve"> Kamala Harris [D]</t>
  </si>
  <si>
    <t xml:space="preserve"> Cory Gardner [R]</t>
  </si>
  <si>
    <t xml:space="preserve"> Michael Bennet [D]</t>
  </si>
  <si>
    <t xml:space="preserve"> Christopher Murphy [D]</t>
  </si>
  <si>
    <t>Senate Banking Committee Votes -- 115th Congress</t>
  </si>
  <si>
    <t xml:space="preserve"> Richard Blumenthal [D]</t>
  </si>
  <si>
    <t xml:space="preserve"> Chris Coons [D]</t>
  </si>
  <si>
    <t>16-7</t>
  </si>
  <si>
    <t>Sen. Jefferson Sessions [R, 1997-2017]</t>
  </si>
  <si>
    <t>Sen. Luther Strange [R, 2017-2017]</t>
  </si>
  <si>
    <t>Sen. Richard Shelby [R]</t>
  </si>
  <si>
    <t>Sen. Dan Sullivan [R]</t>
  </si>
  <si>
    <t>Sen. Lisa Murkowski [R]</t>
  </si>
  <si>
    <t>Sen. Jeff Flake [R]</t>
  </si>
  <si>
    <t xml:space="preserve"> Thomas Carper [D]</t>
  </si>
  <si>
    <t>Sen. John McCain [R]</t>
  </si>
  <si>
    <t>Sen. John Boozman [R]</t>
  </si>
  <si>
    <t>Sen. Tom Cotton [R]</t>
  </si>
  <si>
    <t>Sen. Dianne Feinstein [D]</t>
  </si>
  <si>
    <t>Sen. Kamala Harris [D]</t>
  </si>
  <si>
    <t>Sen. Cory Gardner [R]</t>
  </si>
  <si>
    <t>Sen. Michael Bennet [D]</t>
  </si>
  <si>
    <t>Sen. Christopher Murphy [D]</t>
  </si>
  <si>
    <t>Sen. Richard Blumenthal [D]</t>
  </si>
  <si>
    <t>Sen. Chris Coons [D]</t>
  </si>
  <si>
    <t>Sen. Thomas Carper [D]</t>
  </si>
  <si>
    <t>Sen. Bill Nelson [D]</t>
  </si>
  <si>
    <t>Sen. Marco Rubio [R]</t>
  </si>
  <si>
    <t xml:space="preserve"> Bill Nelson [D]</t>
  </si>
  <si>
    <t>Sen. David Perdue [R]</t>
  </si>
  <si>
    <t>Sen. John Isakson [R]</t>
  </si>
  <si>
    <t>Sen. Brian Schatz [D]</t>
  </si>
  <si>
    <t>Sen. Mazie Hirono [D]</t>
  </si>
  <si>
    <t>Sen. James Risch [R]</t>
  </si>
  <si>
    <t>Sen. Michael Crapo [R]</t>
  </si>
  <si>
    <t>Sen. Richard Durbin [D]</t>
  </si>
  <si>
    <t>Sen. Tammy Duckworth [D]</t>
  </si>
  <si>
    <t>Sen. Joe Donnelly [D]</t>
  </si>
  <si>
    <t>Sen. Todd Young [R]</t>
  </si>
  <si>
    <t>Sen. Charles Grassley [R]</t>
  </si>
  <si>
    <t>Sen. Joni Ernst [R]</t>
  </si>
  <si>
    <t>Sen. Jerry Moran [R]</t>
  </si>
  <si>
    <t>Sen. Pat Roberts [R]</t>
  </si>
  <si>
    <t>Sen. Mitch McConnell [R]</t>
  </si>
  <si>
    <t>Sen. Rand Paul [R]</t>
  </si>
  <si>
    <t>Sen. Bill Cassidy [R]</t>
  </si>
  <si>
    <t xml:space="preserve"> Marco Rubio [R]</t>
  </si>
  <si>
    <t>Sen. John Kennedy [R]</t>
  </si>
  <si>
    <t>Sen. Angus King [I]</t>
  </si>
  <si>
    <t>Sen. Susan Collins [R]</t>
  </si>
  <si>
    <t>Sen. Benjamin Cardin [D]</t>
  </si>
  <si>
    <t>Sen. Chris Van Hollen Jr. [D]</t>
  </si>
  <si>
    <t>Sen. Edward Markey [D]</t>
  </si>
  <si>
    <t>Sen. Elizabeth Warren [D]</t>
  </si>
  <si>
    <t>Sen. Debbie Stabenow [D]</t>
  </si>
  <si>
    <t>Sen. Gary Peters [D]</t>
  </si>
  <si>
    <t>Sen. Alan Franken [D, 2009-2017]</t>
  </si>
  <si>
    <t>Sen. Amy Klobuchar [D]</t>
  </si>
  <si>
    <t>Sen. Roger Wicker [R]</t>
  </si>
  <si>
    <t>Sen. Thad Cochran [R]</t>
  </si>
  <si>
    <t>Sen. Claire McCaskill [D]</t>
  </si>
  <si>
    <t>Sen. Roy Blunt [R]</t>
  </si>
  <si>
    <t>Sen. Jon Tester [D]</t>
  </si>
  <si>
    <t>Sen. Steve Daines [R]</t>
  </si>
  <si>
    <t xml:space="preserve"> David Perdue [R]</t>
  </si>
  <si>
    <t>Sen. Benjamin Sasse [R]</t>
  </si>
  <si>
    <t>Sen. Deb Fischer [R]</t>
  </si>
  <si>
    <t>Sen. Catherine Cortez Masto [D]</t>
  </si>
  <si>
    <t>Sen. Dean Heller [R]</t>
  </si>
  <si>
    <t>Sen. Jeanne Shaheen [D]</t>
  </si>
  <si>
    <t>Sen. Margaret Hassan [D]</t>
  </si>
  <si>
    <t>Sen. Cory Booker [D]</t>
  </si>
  <si>
    <t>Sen. Robert Menendez [D]</t>
  </si>
  <si>
    <t>Sen. Martin Heinrich [D]</t>
  </si>
  <si>
    <t>Sen. Tom Udall [D]</t>
  </si>
  <si>
    <t>Sen. Charles Schumer [D]</t>
  </si>
  <si>
    <t>Sen. Kirsten Gillibrand [D]</t>
  </si>
  <si>
    <t>Sen. Richard Burr [R]</t>
  </si>
  <si>
    <t>Sen. Thom Tillis [R]</t>
  </si>
  <si>
    <t xml:space="preserve"> John Isakson [R]</t>
  </si>
  <si>
    <t>Sen. Heidi Heitkamp [D]</t>
  </si>
  <si>
    <t>Sen. John Hoeven [R]</t>
  </si>
  <si>
    <t>Sen. Robert Portman [R]</t>
  </si>
  <si>
    <t>Sen. Sherrod Brown [D]</t>
  </si>
  <si>
    <t>Sen. James_x009d_ Inhofe [R]</t>
  </si>
  <si>
    <t>Sen. James Lankford [R]</t>
  </si>
  <si>
    <t>Sen. Jeff Merkley [D]</t>
  </si>
  <si>
    <t>Sen. Ron Wyden [D]</t>
  </si>
  <si>
    <t>Sen. Patrick Toomey [R]</t>
  </si>
  <si>
    <t>Sen. Robert_x009d_ Casey Jr. [D]</t>
  </si>
  <si>
    <t xml:space="preserve"> Brian Schatz [D]</t>
  </si>
  <si>
    <t>Sen. Jack Reed [D]</t>
  </si>
  <si>
    <t>Sen. Sheldon Whitehouse [D]</t>
  </si>
  <si>
    <t>Sen. Lindsey Graham [R]</t>
  </si>
  <si>
    <t>Sen. Tim Scott [R]</t>
  </si>
  <si>
    <t>Sen. John Thune [R]</t>
  </si>
  <si>
    <t>Sen. Mike Rounds [R]</t>
  </si>
  <si>
    <t>Sen. Bob Corker [R]</t>
  </si>
  <si>
    <t>Sen. Lamar Alexander [R]</t>
  </si>
  <si>
    <t>Sen. John Cornyn [R]</t>
  </si>
  <si>
    <t>Sen. Ted Cruz [R]</t>
  </si>
  <si>
    <t>Sen. Mike Lee [R]</t>
  </si>
  <si>
    <t>Sen. Orrin Hatch [R]</t>
  </si>
  <si>
    <t xml:space="preserve"> Mazie Hirono [D]</t>
  </si>
  <si>
    <t>Sen. Bernard_x009d_ Sanders [I]</t>
  </si>
  <si>
    <t>Sen. Patrick Leahy [D]</t>
  </si>
  <si>
    <t>Sen. Mark Warner [D]</t>
  </si>
  <si>
    <t xml:space="preserve"> James Risch [R]</t>
  </si>
  <si>
    <t>Sen. Timothy Kaine [D]</t>
  </si>
  <si>
    <t>Sen. Maria Cantwell [D]</t>
  </si>
  <si>
    <t>Sen. Patty Murray [D]</t>
  </si>
  <si>
    <t>Sen. Joe Manchin III [D]</t>
  </si>
  <si>
    <t>Sen. Shelley Capito [R]</t>
  </si>
  <si>
    <t>Sen. Ron Johnson [R]</t>
  </si>
  <si>
    <t>Sen. Tammy Baldwin [D]</t>
  </si>
  <si>
    <t>Sen. John Barrasso [R]</t>
  </si>
  <si>
    <t>Sen. Michael Enzi [R]</t>
  </si>
  <si>
    <t>VICE PRESIDENT</t>
  </si>
  <si>
    <t>Vice President Mike Pence [R]</t>
  </si>
  <si>
    <t xml:space="preserve"> Michael Crapo [R]</t>
  </si>
  <si>
    <t xml:space="preserve"> Richard Durbin [D]</t>
  </si>
  <si>
    <t xml:space="preserve"> Tammy Duckworth [D]</t>
  </si>
  <si>
    <t xml:space="preserve"> Joe Donnelly [D]</t>
  </si>
  <si>
    <t xml:space="preserve"> Todd Young [R]</t>
  </si>
  <si>
    <t xml:space="preserve"> Charles Grassley [R]</t>
  </si>
  <si>
    <t xml:space="preserve"> Joni Ernst [R]</t>
  </si>
  <si>
    <t xml:space="preserve"> Jerry Moran [R]</t>
  </si>
  <si>
    <t xml:space="preserve"> Pat Roberts [R]</t>
  </si>
  <si>
    <t xml:space="preserve"> Mitch McConnell [R]</t>
  </si>
  <si>
    <t xml:space="preserve"> Rand Paul [R]</t>
  </si>
  <si>
    <t xml:space="preserve"> Bill Cassidy [R]</t>
  </si>
  <si>
    <t xml:space="preserve"> John Kennedy [R]</t>
  </si>
  <si>
    <t xml:space="preserve"> Angus King [I]</t>
  </si>
  <si>
    <t xml:space="preserve"> Susan Collins [R]</t>
  </si>
  <si>
    <t xml:space="preserve"> Benjamin Cardin [D]</t>
  </si>
  <si>
    <t xml:space="preserve"> Chris Van Hollen Jr. [D]</t>
  </si>
  <si>
    <t xml:space="preserve"> Edward Markey [D]</t>
  </si>
  <si>
    <t xml:space="preserve"> Elizabeth Warren [D]</t>
  </si>
  <si>
    <t xml:space="preserve"> Debbie Stabenow [D]</t>
  </si>
  <si>
    <t xml:space="preserve"> Gary Peters [D]</t>
  </si>
  <si>
    <t xml:space="preserve"> Al Franken [D, 2009-2017]</t>
  </si>
  <si>
    <t xml:space="preserve"> Amy Klobuchar [D]</t>
  </si>
  <si>
    <t xml:space="preserve"> Roger Wicker [R]</t>
  </si>
  <si>
    <t xml:space="preserve"> Thad Cochran [R]</t>
  </si>
  <si>
    <t xml:space="preserve"> Claire McCaskill [D]</t>
  </si>
  <si>
    <t xml:space="preserve"> Roy Blunt [R]</t>
  </si>
  <si>
    <t xml:space="preserve"> Jon Tester [D]</t>
  </si>
  <si>
    <t xml:space="preserve"> Steve Daines [R]</t>
  </si>
  <si>
    <t xml:space="preserve"> Benjamin Sasse [R]</t>
  </si>
  <si>
    <t xml:space="preserve"> Deb Fischer [R]</t>
  </si>
  <si>
    <t xml:space="preserve"> Catherine Cortez Masto [D]</t>
  </si>
  <si>
    <t xml:space="preserve"> Dean Heller [R]</t>
  </si>
  <si>
    <t xml:space="preserve"> Jeanne Shaheen [D]</t>
  </si>
  <si>
    <t xml:space="preserve"> Margaret Hassan [D]</t>
  </si>
  <si>
    <t xml:space="preserve"> Cory Booker [D]</t>
  </si>
  <si>
    <t xml:space="preserve"> Robert Menendez [D]</t>
  </si>
  <si>
    <t xml:space="preserve"> Martin Heinrich [D]</t>
  </si>
  <si>
    <t xml:space="preserve"> Tom Udall [D]</t>
  </si>
  <si>
    <t xml:space="preserve"> Chuck Schumer [D]</t>
  </si>
  <si>
    <t xml:space="preserve"> Kirsten Gillibrand [D]</t>
  </si>
  <si>
    <t xml:space="preserve"> Richard Burr [R]</t>
  </si>
  <si>
    <t xml:space="preserve"> Thom Tillis [R]</t>
  </si>
  <si>
    <t xml:space="preserve"> Heidi Heitkamp [D]</t>
  </si>
  <si>
    <t xml:space="preserve"> John Hoeven [R]</t>
  </si>
  <si>
    <t xml:space="preserve"> Robert Portman [R]</t>
  </si>
  <si>
    <t xml:space="preserve"> Sherrod Brown [D]</t>
  </si>
  <si>
    <t xml:space="preserve"> James Inhofe [R]</t>
  </si>
  <si>
    <t xml:space="preserve"> James Lankford [R]</t>
  </si>
  <si>
    <t xml:space="preserve"> Jeff Merkley [D]</t>
  </si>
  <si>
    <t xml:space="preserve"> Ron Wyden [D]</t>
  </si>
  <si>
    <t xml:space="preserve"> Patrick Toomey [R]</t>
  </si>
  <si>
    <t xml:space="preserve"> Robert Casey Jr. [D]</t>
  </si>
  <si>
    <t xml:space="preserve"> Jack Reed [D]</t>
  </si>
  <si>
    <t xml:space="preserve"> Sheldon Whitehouse [D]</t>
  </si>
  <si>
    <t xml:space="preserve"> Lindsey Graham [R]</t>
  </si>
  <si>
    <t xml:space="preserve"> Tim Scott [R]</t>
  </si>
  <si>
    <t xml:space="preserve"> John Thune [R]</t>
  </si>
  <si>
    <t xml:space="preserve"> Mike Rounds [R]</t>
  </si>
  <si>
    <t xml:space="preserve"> Bob Corker [R]</t>
  </si>
  <si>
    <t xml:space="preserve"> Lamar Alexander [R]</t>
  </si>
  <si>
    <t xml:space="preserve"> John Cornyn [R]</t>
  </si>
  <si>
    <t xml:space="preserve"> Ted Cruz [R]</t>
  </si>
  <si>
    <t xml:space="preserve"> Mike Lee [R]</t>
  </si>
  <si>
    <t xml:space="preserve"> Orrin Hatch [R]</t>
  </si>
  <si>
    <t xml:space="preserve"> Bernie Sanders [I]</t>
  </si>
  <si>
    <t xml:space="preserve"> Patrick Leahy [D]</t>
  </si>
  <si>
    <t xml:space="preserve"> Mark Warner [D]</t>
  </si>
  <si>
    <t xml:space="preserve"> Timothy Kaine [D]</t>
  </si>
  <si>
    <t xml:space="preserve"> Maria Cantwell [D]</t>
  </si>
  <si>
    <t xml:space="preserve"> Patty Murray [D]</t>
  </si>
  <si>
    <t xml:space="preserve"> Joe Manchin III [D]</t>
  </si>
  <si>
    <t xml:space="preserve"> Shelley Capito [R]</t>
  </si>
  <si>
    <t xml:space="preserve"> Ron Johnson [R]</t>
  </si>
  <si>
    <t xml:space="preserve"> Tammy Baldwin [D]</t>
  </si>
  <si>
    <t xml:space="preserve"> John Barrasso [R]</t>
  </si>
  <si>
    <t xml:space="preserve"> Michael Enzi [R]</t>
  </si>
  <si>
    <t xml:space="preserve">HOUSE FLOOR VOTES </t>
  </si>
  <si>
    <t>HFSC VOTES</t>
  </si>
  <si>
    <t>SENATE VOTES</t>
  </si>
  <si>
    <t xml:space="preserve">Name </t>
  </si>
  <si>
    <t>Count "Y"</t>
  </si>
  <si>
    <t>Count "N"</t>
  </si>
  <si>
    <t>Republican</t>
  </si>
  <si>
    <t>Democrat</t>
  </si>
  <si>
    <t xml:space="preserve">Republican </t>
  </si>
  <si>
    <t xml:space="preserve"> Bernie_x009d_ Sanders [I]</t>
  </si>
  <si>
    <t>Independent</t>
  </si>
  <si>
    <t>115th House Voting Record Table_jl</t>
  </si>
  <si>
    <t>HR 998</t>
  </si>
  <si>
    <t>HR 1004</t>
  </si>
  <si>
    <t>HYPOTHETICAL</t>
  </si>
  <si>
    <t>PARTY-LINE</t>
  </si>
  <si>
    <t>VOTE</t>
  </si>
  <si>
    <t>240-185</t>
  </si>
  <si>
    <t>246-176</t>
  </si>
  <si>
    <t>Byrne</t>
  </si>
  <si>
    <t>(R)</t>
  </si>
  <si>
    <t>Roby</t>
  </si>
  <si>
    <t>Rogers, Mike</t>
  </si>
  <si>
    <t>Aderholt</t>
  </si>
  <si>
    <t>Brooks</t>
  </si>
  <si>
    <t>Palmer</t>
  </si>
  <si>
    <t>Sewell</t>
  </si>
  <si>
    <t>(D)</t>
  </si>
  <si>
    <t>AL</t>
  </si>
  <si>
    <t>Young, D</t>
  </si>
  <si>
    <t>O'Halleran</t>
  </si>
  <si>
    <t>McSally</t>
  </si>
  <si>
    <t>Grijalva</t>
  </si>
  <si>
    <t>Gosar</t>
  </si>
  <si>
    <t>Biggs</t>
  </si>
  <si>
    <t>Schweikert</t>
  </si>
  <si>
    <t>Gallego</t>
  </si>
  <si>
    <t>Franks</t>
  </si>
  <si>
    <t>Sinema</t>
  </si>
  <si>
    <t>Crawford</t>
  </si>
  <si>
    <t>Hill</t>
  </si>
  <si>
    <t>Womack</t>
  </si>
  <si>
    <t>Westerman</t>
  </si>
  <si>
    <t>LaMalfa</t>
  </si>
  <si>
    <t>Huffman</t>
  </si>
  <si>
    <t>Garamendi</t>
  </si>
  <si>
    <t>McClintock</t>
  </si>
  <si>
    <t>Thompson, M.</t>
  </si>
  <si>
    <t>Matsui</t>
  </si>
  <si>
    <t>Bera</t>
  </si>
  <si>
    <t>Cook</t>
  </si>
  <si>
    <t>McNerney</t>
  </si>
  <si>
    <t>Denham</t>
  </si>
  <si>
    <t>DeSaulnier</t>
  </si>
  <si>
    <t>Pelosi</t>
  </si>
  <si>
    <t>Lee, B.</t>
  </si>
  <si>
    <t>Speier</t>
  </si>
  <si>
    <t>Swalwell</t>
  </si>
  <si>
    <t>Costa</t>
  </si>
  <si>
    <t>Khanna, R.</t>
  </si>
  <si>
    <t>Eshoo</t>
  </si>
  <si>
    <t>Lofgren</t>
  </si>
  <si>
    <t>Panetta, J.</t>
  </si>
  <si>
    <t>Valadao</t>
  </si>
  <si>
    <t>Nunes</t>
  </si>
  <si>
    <t>McCarthy</t>
  </si>
  <si>
    <t>Carbajal, S.</t>
  </si>
  <si>
    <t>Knight</t>
  </si>
  <si>
    <t>Brownley</t>
  </si>
  <si>
    <t>Chu</t>
  </si>
  <si>
    <t>Schiff</t>
  </si>
  <si>
    <t>Cardenas</t>
  </si>
  <si>
    <t>Sherman</t>
  </si>
  <si>
    <t>Aguilar</t>
  </si>
  <si>
    <t>Napolitano</t>
  </si>
  <si>
    <t>Lieu</t>
  </si>
  <si>
    <t>Becerra</t>
  </si>
  <si>
    <t>Torres</t>
  </si>
  <si>
    <t>Ruiz</t>
  </si>
  <si>
    <t>Bass</t>
  </si>
  <si>
    <t>Sanchez, Linda</t>
  </si>
  <si>
    <t>Royce</t>
  </si>
  <si>
    <t>Roybal-Allard</t>
  </si>
  <si>
    <t>Takano</t>
  </si>
  <si>
    <t>Calvert</t>
  </si>
  <si>
    <t>Waters</t>
  </si>
  <si>
    <t>Barragan, N.</t>
  </si>
  <si>
    <t>Walters</t>
  </si>
  <si>
    <t>Correa, J.</t>
  </si>
  <si>
    <t>Lowenthal</t>
  </si>
  <si>
    <t>Rohrabacher</t>
  </si>
  <si>
    <t>Issa</t>
  </si>
  <si>
    <t>Hunter</t>
  </si>
  <si>
    <t>Vargas</t>
  </si>
  <si>
    <t>Peters, S.</t>
  </si>
  <si>
    <t>Davis, S.</t>
  </si>
  <si>
    <t>DeGette</t>
  </si>
  <si>
    <t>Polis</t>
  </si>
  <si>
    <t>Tipton</t>
  </si>
  <si>
    <t>Buck</t>
  </si>
  <si>
    <t>Lamborn</t>
  </si>
  <si>
    <t>Coffman</t>
  </si>
  <si>
    <t>Perlmutter</t>
  </si>
  <si>
    <t>Larson, J.</t>
  </si>
  <si>
    <t>Courtney</t>
  </si>
  <si>
    <t>DeLauro</t>
  </si>
  <si>
    <t>Himes</t>
  </si>
  <si>
    <t>Esty</t>
  </si>
  <si>
    <t>Blunt Rochester</t>
  </si>
  <si>
    <t>DC</t>
  </si>
  <si>
    <t>Norton</t>
  </si>
  <si>
    <t>1 Gaetz, M. (R)</t>
  </si>
  <si>
    <t>2 Dunn, N. (R)</t>
  </si>
  <si>
    <t>Yoho</t>
  </si>
  <si>
    <t>Rutherford, J.</t>
  </si>
  <si>
    <t>Lawson, A.</t>
  </si>
  <si>
    <t>DeSantis</t>
  </si>
  <si>
    <t>Murphy, S.</t>
  </si>
  <si>
    <t>Posey</t>
  </si>
  <si>
    <t>Soto, D.</t>
  </si>
  <si>
    <t>Demings, V.</t>
  </si>
  <si>
    <t>Webster, D.</t>
  </si>
  <si>
    <t>Bilirakis, G.</t>
  </si>
  <si>
    <t xml:space="preserve">Crist, C. </t>
  </si>
  <si>
    <t>Castor</t>
  </si>
  <si>
    <t>Ross</t>
  </si>
  <si>
    <t>Buchanan</t>
  </si>
  <si>
    <t>Rooney, T.</t>
  </si>
  <si>
    <t>Mast, B.</t>
  </si>
  <si>
    <t>Rooney, F.</t>
  </si>
  <si>
    <t>Hastings</t>
  </si>
  <si>
    <t>Frankel, L.</t>
  </si>
  <si>
    <t>Deutch, T.</t>
  </si>
  <si>
    <t>Wasserman Schultz</t>
  </si>
  <si>
    <t>Wilson, F.</t>
  </si>
  <si>
    <t>Diaz-Balart</t>
  </si>
  <si>
    <t>Curbelo</t>
  </si>
  <si>
    <t>Ros-Lehtinen</t>
  </si>
  <si>
    <t>Carter, E.L.</t>
  </si>
  <si>
    <t>Bishop, S.</t>
  </si>
  <si>
    <t>Ferguson, D.</t>
  </si>
  <si>
    <t>Johnson, H.</t>
  </si>
  <si>
    <t>Lewis</t>
  </si>
  <si>
    <t>Price, T.</t>
  </si>
  <si>
    <t>Woodall</t>
  </si>
  <si>
    <t>Scott, A.</t>
  </si>
  <si>
    <t>Collins</t>
  </si>
  <si>
    <t>Hice</t>
  </si>
  <si>
    <t>Loudermilk</t>
  </si>
  <si>
    <t>Allen</t>
  </si>
  <si>
    <t>Scott, D.</t>
  </si>
  <si>
    <t xml:space="preserve">Graves, T. </t>
  </si>
  <si>
    <t>Takai</t>
  </si>
  <si>
    <t>Hanabusa</t>
  </si>
  <si>
    <t>Gabbard</t>
  </si>
  <si>
    <t>Labrador</t>
  </si>
  <si>
    <t>Simpson</t>
  </si>
  <si>
    <t>Rush</t>
  </si>
  <si>
    <t>Kelly, R.</t>
  </si>
  <si>
    <t>Lipinski</t>
  </si>
  <si>
    <t>Gutierrez</t>
  </si>
  <si>
    <t>Quigley</t>
  </si>
  <si>
    <t>Roskam</t>
  </si>
  <si>
    <t>Davis</t>
  </si>
  <si>
    <t>Duckworth</t>
  </si>
  <si>
    <t>Schakowsky</t>
  </si>
  <si>
    <t>Dold</t>
  </si>
  <si>
    <t>Foster</t>
  </si>
  <si>
    <t>Bost</t>
  </si>
  <si>
    <t>Davis, R.</t>
  </si>
  <si>
    <t>Hultgren</t>
  </si>
  <si>
    <t>Shimkus, J.</t>
  </si>
  <si>
    <t>Kinzinger</t>
  </si>
  <si>
    <t>Bustos</t>
  </si>
  <si>
    <t>LaHood</t>
  </si>
  <si>
    <t>Visclosky</t>
  </si>
  <si>
    <t>Walorski</t>
  </si>
  <si>
    <t>Stutzman</t>
  </si>
  <si>
    <t>Rokita</t>
  </si>
  <si>
    <t>Messer</t>
  </si>
  <si>
    <t>Carson</t>
  </si>
  <si>
    <t>Buchson</t>
  </si>
  <si>
    <t>Young, T.</t>
  </si>
  <si>
    <t>Hollingsworth</t>
  </si>
  <si>
    <t>Blum</t>
  </si>
  <si>
    <t>Loebsack</t>
  </si>
  <si>
    <t>Young, D.</t>
  </si>
  <si>
    <t>King, S.</t>
  </si>
  <si>
    <t>Marshall, R. (R)</t>
  </si>
  <si>
    <t>Jenkins, L. (R)</t>
  </si>
  <si>
    <t>Yoder (R)</t>
  </si>
  <si>
    <t>Pompeo, M.</t>
  </si>
  <si>
    <t>Estes, R.</t>
  </si>
  <si>
    <t>Whitfield</t>
  </si>
  <si>
    <t>Guthrie</t>
  </si>
  <si>
    <t>Yarmuth</t>
  </si>
  <si>
    <t xml:space="preserve">Massie, T. </t>
  </si>
  <si>
    <t>Rogers, H.</t>
  </si>
  <si>
    <t>Barr, A.</t>
  </si>
  <si>
    <t>Scalise</t>
  </si>
  <si>
    <t>Richmond</t>
  </si>
  <si>
    <t>Higgins, C.</t>
  </si>
  <si>
    <t>Johnson, M.</t>
  </si>
  <si>
    <t>Abraham, R. L.</t>
  </si>
  <si>
    <t>Graves, G.</t>
  </si>
  <si>
    <t>Pingree</t>
  </si>
  <si>
    <t>Poliquin</t>
  </si>
  <si>
    <t>Harris</t>
  </si>
  <si>
    <t>Ruppersberger</t>
  </si>
  <si>
    <t>Sarbanes</t>
  </si>
  <si>
    <t>Brown,A.</t>
  </si>
  <si>
    <t>Hoyer</t>
  </si>
  <si>
    <t>Delaney, J.</t>
  </si>
  <si>
    <t>Cummings, E.</t>
  </si>
  <si>
    <t>Raskin, J.</t>
  </si>
  <si>
    <t>Neal</t>
  </si>
  <si>
    <t>McGovern</t>
  </si>
  <si>
    <t>Tsongas, N.</t>
  </si>
  <si>
    <t>Kennedy</t>
  </si>
  <si>
    <t>Clark, K.</t>
  </si>
  <si>
    <t>Moulton</t>
  </si>
  <si>
    <t>Capuano, M.</t>
  </si>
  <si>
    <t>Lynch</t>
  </si>
  <si>
    <t>Keating, W.</t>
  </si>
  <si>
    <t>Bergman, J.</t>
  </si>
  <si>
    <t>Huizenga</t>
  </si>
  <si>
    <t>Amash, J.</t>
  </si>
  <si>
    <t>Moolenaar</t>
  </si>
  <si>
    <t>Kildee</t>
  </si>
  <si>
    <t>Upton</t>
  </si>
  <si>
    <t>Walberg</t>
  </si>
  <si>
    <t>Bishop, M.</t>
  </si>
  <si>
    <t>Levin</t>
  </si>
  <si>
    <t xml:space="preserve">Mitchell, P. </t>
  </si>
  <si>
    <t>Trott</t>
  </si>
  <si>
    <t>Dingell</t>
  </si>
  <si>
    <t>Conyers</t>
  </si>
  <si>
    <t>Lawrence</t>
  </si>
  <si>
    <t>MINESOTA</t>
  </si>
  <si>
    <t>Walz</t>
  </si>
  <si>
    <t>Lewis, J.</t>
  </si>
  <si>
    <t>Paulsen</t>
  </si>
  <si>
    <t>McCollum</t>
  </si>
  <si>
    <t>Ellison, K.</t>
  </si>
  <si>
    <t>Emmer, T.</t>
  </si>
  <si>
    <t>Peterson</t>
  </si>
  <si>
    <t>Nolan</t>
  </si>
  <si>
    <t>Kelly,</t>
  </si>
  <si>
    <t>Thompson, B.</t>
  </si>
  <si>
    <t>Harper, G.</t>
  </si>
  <si>
    <t>Palazzo, S.</t>
  </si>
  <si>
    <t>Clay</t>
  </si>
  <si>
    <t>Wagner</t>
  </si>
  <si>
    <t>Luetkemeyer</t>
  </si>
  <si>
    <t>Hartzler</t>
  </si>
  <si>
    <t>Cleaver, E.</t>
  </si>
  <si>
    <t>Graves, S.</t>
  </si>
  <si>
    <t>Long</t>
  </si>
  <si>
    <t>Smith, J.</t>
  </si>
  <si>
    <t>Zinke</t>
  </si>
  <si>
    <t>Fortenberry</t>
  </si>
  <si>
    <t>Bacon, D.</t>
  </si>
  <si>
    <t>Smith, Adrian</t>
  </si>
  <si>
    <t>Titus</t>
  </si>
  <si>
    <t>Amodei, M.</t>
  </si>
  <si>
    <t>Rosen, J.</t>
  </si>
  <si>
    <t>Kihuen, R.</t>
  </si>
  <si>
    <t>Shea-Porter</t>
  </si>
  <si>
    <t>Kuster</t>
  </si>
  <si>
    <t>Norcross</t>
  </si>
  <si>
    <t>LoBiondo</t>
  </si>
  <si>
    <t>MacArthur</t>
  </si>
  <si>
    <t>Smith, C.</t>
  </si>
  <si>
    <t>Gottheimer, J.</t>
  </si>
  <si>
    <t>Pallone</t>
  </si>
  <si>
    <t>Lance, L.</t>
  </si>
  <si>
    <t>Sires</t>
  </si>
  <si>
    <t>Pascrell</t>
  </si>
  <si>
    <t>Payne</t>
  </si>
  <si>
    <t>Frelinghuysen</t>
  </si>
  <si>
    <t>Watson Coleman</t>
  </si>
  <si>
    <t xml:space="preserve">Lujan Grisham, M. </t>
  </si>
  <si>
    <t>Pearce, S.</t>
  </si>
  <si>
    <t>Lujan, B.</t>
  </si>
  <si>
    <t>Zeldin</t>
  </si>
  <si>
    <t>2 King, P. (R)</t>
  </si>
  <si>
    <t>3 Suozzi, T. (D)</t>
  </si>
  <si>
    <t>4 Rice, K. (D)</t>
  </si>
  <si>
    <t>Meeks</t>
  </si>
  <si>
    <t>Meng</t>
  </si>
  <si>
    <t>Velazquez</t>
  </si>
  <si>
    <t>Jeffries</t>
  </si>
  <si>
    <t>Clarke, Y.</t>
  </si>
  <si>
    <t>Nadler</t>
  </si>
  <si>
    <t>Donovan, D.</t>
  </si>
  <si>
    <t>Maloney, C.</t>
  </si>
  <si>
    <t>Espaillat, A.</t>
  </si>
  <si>
    <t>Crowley</t>
  </si>
  <si>
    <t>Serrano</t>
  </si>
  <si>
    <t>Engel</t>
  </si>
  <si>
    <t>Lowey</t>
  </si>
  <si>
    <t>Maloney, S.</t>
  </si>
  <si>
    <t>Faso, J.</t>
  </si>
  <si>
    <t>Tonko</t>
  </si>
  <si>
    <t>Stefanik</t>
  </si>
  <si>
    <t>Tenney, C.</t>
  </si>
  <si>
    <t>Reed, T.</t>
  </si>
  <si>
    <t>Katko</t>
  </si>
  <si>
    <t>Slaughter</t>
  </si>
  <si>
    <t>Higgins</t>
  </si>
  <si>
    <t>Collins, C.</t>
  </si>
  <si>
    <t>Butterfield</t>
  </si>
  <si>
    <t>Holding, G.</t>
  </si>
  <si>
    <t>Jones</t>
  </si>
  <si>
    <t xml:space="preserve">Price, D. </t>
  </si>
  <si>
    <t>Foxx</t>
  </si>
  <si>
    <t>Walker</t>
  </si>
  <si>
    <t>Rouzer</t>
  </si>
  <si>
    <t>Hudson</t>
  </si>
  <si>
    <t>Pittenger</t>
  </si>
  <si>
    <t>McHenry</t>
  </si>
  <si>
    <t>Meadows</t>
  </si>
  <si>
    <t>Adams, A.</t>
  </si>
  <si>
    <t>Budd, T.</t>
  </si>
  <si>
    <t>Cramer</t>
  </si>
  <si>
    <t>Chabot</t>
  </si>
  <si>
    <t>Wenstrup</t>
  </si>
  <si>
    <t>Beatty, J.</t>
  </si>
  <si>
    <t>Jordan</t>
  </si>
  <si>
    <t>Latta</t>
  </si>
  <si>
    <t>Johnson, B.</t>
  </si>
  <si>
    <t>Gibbs, B.</t>
  </si>
  <si>
    <t>Davidson, W.</t>
  </si>
  <si>
    <t>Kaptur</t>
  </si>
  <si>
    <t>Turner</t>
  </si>
  <si>
    <t>Fudge, M.</t>
  </si>
  <si>
    <t>Tiberi</t>
  </si>
  <si>
    <t>Ryan, T.</t>
  </si>
  <si>
    <t>Joyce, D.</t>
  </si>
  <si>
    <t>Stivers</t>
  </si>
  <si>
    <t>Renacci</t>
  </si>
  <si>
    <t>Bridenstine</t>
  </si>
  <si>
    <t>Mullin, M.</t>
  </si>
  <si>
    <t>Lucas</t>
  </si>
  <si>
    <t>Cole</t>
  </si>
  <si>
    <t>Russell</t>
  </si>
  <si>
    <t>Bonamici</t>
  </si>
  <si>
    <t>Walden</t>
  </si>
  <si>
    <t>Blumenauer, E.</t>
  </si>
  <si>
    <t>DeFazio</t>
  </si>
  <si>
    <t>Schrader</t>
  </si>
  <si>
    <t>Brady, R.</t>
  </si>
  <si>
    <t>Evans, D.</t>
  </si>
  <si>
    <t>Kelly</t>
  </si>
  <si>
    <t>Perry</t>
  </si>
  <si>
    <t>Thompson, G.</t>
  </si>
  <si>
    <t>Costello</t>
  </si>
  <si>
    <t>Meehan</t>
  </si>
  <si>
    <t>Fitzpatrick</t>
  </si>
  <si>
    <t>Shuster, B.</t>
  </si>
  <si>
    <t>Marino</t>
  </si>
  <si>
    <t>Barletta</t>
  </si>
  <si>
    <t>Rothfus</t>
  </si>
  <si>
    <t>Boyle</t>
  </si>
  <si>
    <t>Doyle</t>
  </si>
  <si>
    <t>Dent</t>
  </si>
  <si>
    <t>Smucker, L.</t>
  </si>
  <si>
    <t>Cartwright</t>
  </si>
  <si>
    <t>Murphy, T.</t>
  </si>
  <si>
    <t>Cicilline</t>
  </si>
  <si>
    <t>Langevin</t>
  </si>
  <si>
    <t>Sanford, M.</t>
  </si>
  <si>
    <t xml:space="preserve">Wilson, J. </t>
  </si>
  <si>
    <t>Duncan, Jeff</t>
  </si>
  <si>
    <t>Gowdy</t>
  </si>
  <si>
    <t>Mulvaney</t>
  </si>
  <si>
    <t>Clyburn</t>
  </si>
  <si>
    <t>Rice, T.</t>
  </si>
  <si>
    <t>Noem</t>
  </si>
  <si>
    <t>Roe</t>
  </si>
  <si>
    <t>Duncan, John</t>
  </si>
  <si>
    <t>Fleischmann</t>
  </si>
  <si>
    <t>DesJarlais</t>
  </si>
  <si>
    <t>Cooper</t>
  </si>
  <si>
    <t>Black, D.</t>
  </si>
  <si>
    <t>Blackburn, M.</t>
  </si>
  <si>
    <t>Kustoff, D.</t>
  </si>
  <si>
    <t>Cohen</t>
  </si>
  <si>
    <t>Gohmert</t>
  </si>
  <si>
    <t>Poe</t>
  </si>
  <si>
    <t>Johnson, S.</t>
  </si>
  <si>
    <t>Ratcliffe</t>
  </si>
  <si>
    <t>Hensarling</t>
  </si>
  <si>
    <t>Barton</t>
  </si>
  <si>
    <t>Culberson</t>
  </si>
  <si>
    <t>Brady, K.</t>
  </si>
  <si>
    <t>Green, A.</t>
  </si>
  <si>
    <t>McCaul</t>
  </si>
  <si>
    <t>Conaway</t>
  </si>
  <si>
    <t>Granger</t>
  </si>
  <si>
    <t>Thornberry, M.</t>
  </si>
  <si>
    <t>Weber</t>
  </si>
  <si>
    <t>Gonzalez, V.</t>
  </si>
  <si>
    <t>O'Rourke</t>
  </si>
  <si>
    <t>Flores</t>
  </si>
  <si>
    <t>Jackson Lee</t>
  </si>
  <si>
    <t>Arrington, J.</t>
  </si>
  <si>
    <t>Castro</t>
  </si>
  <si>
    <t>Smith, Lamar</t>
  </si>
  <si>
    <t>Olson</t>
  </si>
  <si>
    <t>Hurd</t>
  </si>
  <si>
    <t>Marchant</t>
  </si>
  <si>
    <t>Williams</t>
  </si>
  <si>
    <t>Burgess</t>
  </si>
  <si>
    <t>Farenthold</t>
  </si>
  <si>
    <t>Cuellar</t>
  </si>
  <si>
    <t>Green, G.</t>
  </si>
  <si>
    <t>Johnson, E.B.</t>
  </si>
  <si>
    <t>Carter, J.</t>
  </si>
  <si>
    <t>Sessions, P.</t>
  </si>
  <si>
    <t>Veasey</t>
  </si>
  <si>
    <t>Vela</t>
  </si>
  <si>
    <t>Doggett</t>
  </si>
  <si>
    <t>Babin</t>
  </si>
  <si>
    <t>Bishop, R.</t>
  </si>
  <si>
    <t>Stewart</t>
  </si>
  <si>
    <t>Chaffetz, J.</t>
  </si>
  <si>
    <t>Love</t>
  </si>
  <si>
    <t>Welch</t>
  </si>
  <si>
    <t>Wittman</t>
  </si>
  <si>
    <t>Taylor, S.</t>
  </si>
  <si>
    <t>Scott, R.</t>
  </si>
  <si>
    <t>McEachin, A.</t>
  </si>
  <si>
    <t>Garrett, T.</t>
  </si>
  <si>
    <t>Goodlatte</t>
  </si>
  <si>
    <t>Brat, D.</t>
  </si>
  <si>
    <t>Beyer, D.</t>
  </si>
  <si>
    <t>Griffith</t>
  </si>
  <si>
    <t>Comstock, B.</t>
  </si>
  <si>
    <t>Connolly</t>
  </si>
  <si>
    <t>DelBene</t>
  </si>
  <si>
    <t>Larsen, R.</t>
  </si>
  <si>
    <t>Herrera Beutler</t>
  </si>
  <si>
    <t>Newhouse</t>
  </si>
  <si>
    <t>McMorris Rodgers</t>
  </si>
  <si>
    <t>Kilmer</t>
  </si>
  <si>
    <t>Jayapal, P.</t>
  </si>
  <si>
    <t>Reichert</t>
  </si>
  <si>
    <t>Smith, Adam</t>
  </si>
  <si>
    <t>Heck, D.</t>
  </si>
  <si>
    <t>McKinley</t>
  </si>
  <si>
    <t>Mooney</t>
  </si>
  <si>
    <t>Jenkins, E.</t>
  </si>
  <si>
    <t>Ryan, P.</t>
  </si>
  <si>
    <t>Pocan</t>
  </si>
  <si>
    <t>Kind</t>
  </si>
  <si>
    <t>Moore</t>
  </si>
  <si>
    <t>Sensenbrenner</t>
  </si>
  <si>
    <t>Grothman, G.</t>
  </si>
  <si>
    <t>Duffy, S.</t>
  </si>
  <si>
    <t>Gallagher, M.</t>
  </si>
  <si>
    <t>Cheney, 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</si>
</sst>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m/d/yy"/>
  </numFmts>
  <fonts count="49">
    <font>
      <sz val="11.0"/>
      <color rgb="FF000000"/>
      <name val="Calibri"/>
    </font>
    <font>
      <b/>
      <sz val="16.0"/>
      <color rgb="FF000000"/>
      <name val="Times New Roman"/>
    </font>
    <font>
      <b/>
      <sz val="10.0"/>
      <color rgb="FF000000"/>
      <name val="Times New Roman"/>
    </font>
    <font>
      <sz val="11.0"/>
      <color rgb="FF0563C1"/>
      <name val="Calibri"/>
    </font>
    <font>
      <b/>
      <sz val="14.0"/>
      <color rgb="FF000000"/>
      <name val="Arial"/>
    </font>
    <font>
      <sz val="9.0"/>
      <color rgb="FF000000"/>
      <name val="Arial"/>
    </font>
    <font>
      <u/>
      <sz val="11.0"/>
      <color rgb="FF0563C1"/>
      <name val="Calibri"/>
    </font>
    <font>
      <sz val="10.0"/>
      <color rgb="FF000000"/>
      <name val="Times New Roman"/>
    </font>
    <font>
      <b/>
      <i/>
      <sz val="10.0"/>
      <color rgb="FF000000"/>
      <name val="Times New Roman"/>
    </font>
    <font>
      <b/>
      <sz val="14.0"/>
      <color rgb="FF000000"/>
      <name val="Times New Roman"/>
    </font>
    <font>
      <sz val="14.0"/>
      <color rgb="FF000000"/>
      <name val="Times New Roman"/>
    </font>
    <font>
      <i/>
      <u/>
      <sz val="10.0"/>
      <color rgb="FF000000"/>
      <name val="Times New Roman"/>
    </font>
    <font>
      <i/>
      <sz val="10.0"/>
      <color rgb="FF000000"/>
      <name val="Times New Roman"/>
    </font>
    <font>
      <i/>
      <u/>
      <sz val="10.0"/>
      <color rgb="FF000000"/>
      <name val="Times New Roman"/>
    </font>
    <font>
      <i/>
      <u/>
      <sz val="10.0"/>
      <color rgb="FF000000"/>
      <name val="Times New Roman"/>
    </font>
    <font>
      <u/>
      <sz val="10.0"/>
      <color rgb="FF000000"/>
      <name val="Times New Roman"/>
    </font>
    <font>
      <u/>
      <sz val="10.0"/>
      <color rgb="FF000000"/>
      <name val="Times New Roman"/>
    </font>
    <font>
      <u/>
      <sz val="10.0"/>
      <color rgb="FF000000"/>
      <name val="Times New Roman"/>
    </font>
    <font>
      <b/>
      <sz val="10.0"/>
      <name val="Times New Roman"/>
    </font>
    <font>
      <sz val="10.0"/>
      <name val="Times New Roman"/>
    </font>
    <font>
      <color rgb="FF000000"/>
    </font>
    <font>
      <i/>
      <u/>
      <sz val="10.0"/>
      <color rgb="FF000000"/>
      <name val="Times New Roman"/>
    </font>
    <font>
      <i/>
      <u/>
      <sz val="10.0"/>
      <color rgb="FF000000"/>
      <name val="Times New Roman"/>
    </font>
    <font>
      <u/>
      <sz val="10.0"/>
      <color rgb="FF000000"/>
      <name val="Times New Roman"/>
    </font>
    <font>
      <u/>
      <sz val="10.0"/>
      <color rgb="FF000000"/>
      <name val="Times New Roman"/>
    </font>
    <font>
      <i/>
      <u/>
      <sz val="10.0"/>
      <color rgb="FF000000"/>
      <name val="Times New Roman"/>
    </font>
    <font>
      <sz val="10.0"/>
    </font>
    <font>
      <u/>
      <sz val="10.0"/>
      <color rgb="FF0563C1"/>
      <name val="Calibri"/>
    </font>
    <font>
      <b/>
      <sz val="16.0"/>
      <color rgb="FF000000"/>
      <name val="&quot;Times New Roman&quot;"/>
    </font>
    <font>
      <u/>
      <sz val="10.0"/>
      <color rgb="FF0563C1"/>
      <name val="Calibri"/>
    </font>
    <font>
      <u/>
      <sz val="10.0"/>
      <color rgb="FF0563C1"/>
      <name val="Calibri"/>
    </font>
    <font>
      <sz val="11.0"/>
      <color rgb="FF000000"/>
      <name val="Times New Roman"/>
    </font>
    <font>
      <u/>
      <sz val="10.0"/>
      <color rgb="FF0563C1"/>
      <name val="Times New Roman"/>
    </font>
    <font>
      <u/>
      <sz val="10.0"/>
      <color rgb="FF0563C1"/>
      <name val="Times New Roman"/>
    </font>
    <font>
      <u/>
      <sz val="10.0"/>
      <color rgb="FF0563C1"/>
      <name val="Times New Roman"/>
    </font>
    <font>
      <u/>
      <sz val="10.0"/>
      <color rgb="FF0563C1"/>
      <name val="Times New Roman"/>
    </font>
    <font>
      <u/>
      <sz val="10.0"/>
      <color rgb="FF0000FF"/>
      <name val="Times New Roman"/>
    </font>
    <font>
      <u/>
      <sz val="10.0"/>
      <color rgb="FF000000"/>
      <name val="Times New Roman"/>
    </font>
    <font>
      <sz val="10.0"/>
      <name val="Calibri"/>
    </font>
    <font>
      <sz val="10.0"/>
      <color rgb="FF000000"/>
      <name val="Calibri"/>
    </font>
    <font>
      <sz val="10.0"/>
      <color rgb="FF333333"/>
      <name val="Times New Roman"/>
    </font>
    <font>
      <u/>
      <sz val="11.0"/>
      <color rgb="FF0563C1"/>
      <name val="Times New Roman"/>
    </font>
    <font>
      <sz val="11.0"/>
      <color rgb="FF333333"/>
      <name val="Times New Roman"/>
    </font>
    <font>
      <b/>
      <sz val="11.0"/>
      <color rgb="FF333333"/>
      <name val="Times New Roman"/>
    </font>
    <font>
      <b/>
      <sz val="10.0"/>
      <color rgb="FF333333"/>
      <name val="Times New Roman"/>
    </font>
    <font>
      <sz val="10.0"/>
      <color rgb="FF333333"/>
      <name val="&quot;Times New Roman&quot;"/>
    </font>
    <font/>
    <font>
      <sz val="9.0"/>
      <color rgb="FF141712"/>
      <name val="&quot;Helvetica Neue&quot;"/>
    </font>
    <font>
      <sz val="10.0"/>
      <color rgb="FF000000"/>
      <name val="&quot;Helvetica Neue&quot;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D0CECE"/>
        <bgColor rgb="FFD0CECE"/>
      </patternFill>
    </fill>
    <fill>
      <patternFill patternType="solid">
        <fgColor rgb="FFDEEAF6"/>
        <bgColor rgb="FFDEEAF6"/>
      </patternFill>
    </fill>
    <fill>
      <patternFill patternType="solid">
        <fgColor rgb="FFFFC000"/>
        <bgColor rgb="FFFFC000"/>
      </patternFill>
    </fill>
    <fill>
      <patternFill patternType="solid">
        <fgColor rgb="FFFAFAFA"/>
        <bgColor rgb="FFFAFAFA"/>
      </patternFill>
    </fill>
    <fill>
      <patternFill patternType="solid">
        <fgColor rgb="FFF6B26B"/>
        <bgColor rgb="FFF6B26B"/>
      </patternFill>
    </fill>
  </fills>
  <borders count="15">
    <border/>
    <border>
      <left/>
      <right/>
      <top/>
      <bottom/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</border>
    <border>
      <right style="double">
        <color rgb="FF000000"/>
      </right>
    </border>
    <border>
      <right style="double">
        <color rgb="FF000000"/>
      </right>
      <bottom/>
    </border>
    <border>
      <right/>
      <bottom/>
    </border>
    <border>
      <left/>
      <right/>
      <bottom/>
    </border>
    <border>
      <right style="double">
        <color rgb="FF000000"/>
      </right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0" numFmtId="0" xfId="0" applyFont="1"/>
    <xf borderId="0" fillId="0" fontId="0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0" fillId="0" fontId="0" numFmtId="15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shrinkToFit="0" vertical="center" wrapText="1"/>
    </xf>
    <xf borderId="0" fillId="0" fontId="0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0" numFmtId="0" xfId="0" applyAlignment="1" applyFont="1">
      <alignment shrinkToFit="0" vertical="center" wrapText="1"/>
    </xf>
    <xf borderId="0" fillId="0" fontId="0" numFmtId="0" xfId="0" applyAlignment="1" applyFont="1">
      <alignment horizontal="center" vertical="center"/>
    </xf>
    <xf borderId="0" fillId="0" fontId="2" numFmtId="0" xfId="0" applyAlignment="1" applyFont="1">
      <alignment horizontal="right"/>
    </xf>
    <xf borderId="0" fillId="0" fontId="6" numFmtId="0" xfId="0" applyAlignment="1" applyFont="1">
      <alignment horizontal="center" vertical="center"/>
    </xf>
    <xf borderId="0" fillId="0" fontId="0" numFmtId="15" xfId="0" applyAlignment="1" applyFont="1" applyNumberFormat="1">
      <alignment horizontal="center" vertical="center"/>
    </xf>
    <xf borderId="0" fillId="0" fontId="2" numFmtId="0" xfId="0" applyAlignment="1" applyFont="1">
      <alignment vertical="center"/>
    </xf>
    <xf borderId="0" fillId="0" fontId="7" numFmtId="0" xfId="0" applyAlignment="1" applyFont="1">
      <alignment horizontal="center" vertical="center"/>
    </xf>
    <xf borderId="1" fillId="2" fontId="8" numFmtId="0" xfId="0" applyAlignment="1" applyBorder="1" applyFill="1" applyFont="1">
      <alignment vertical="center"/>
    </xf>
    <xf borderId="1" fillId="3" fontId="2" numFmtId="0" xfId="0" applyAlignment="1" applyBorder="1" applyFill="1" applyFont="1">
      <alignment vertical="center"/>
    </xf>
    <xf borderId="0" fillId="0" fontId="2" numFmtId="0" xfId="0" applyAlignment="1" applyFont="1">
      <alignment shrinkToFit="0" vertical="bottom" wrapText="0"/>
    </xf>
    <xf borderId="0" fillId="0" fontId="9" numFmtId="0" xfId="0" applyAlignment="1" applyFont="1">
      <alignment horizontal="left"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10" numFmtId="0" xfId="0" applyAlignment="1" applyFont="1">
      <alignment readingOrder="0" shrinkToFit="0" vertical="bottom" wrapText="0"/>
    </xf>
    <xf borderId="2" fillId="0" fontId="7" numFmtId="0" xfId="0" applyAlignment="1" applyBorder="1" applyFont="1">
      <alignment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4" fontId="11" numFmtId="0" xfId="0" applyAlignment="1" applyFill="1" applyFont="1">
      <alignment horizontal="center" readingOrder="0" shrinkToFit="0" vertical="bottom" wrapText="0"/>
    </xf>
    <xf borderId="0" fillId="4" fontId="12" numFmtId="0" xfId="0" applyAlignment="1" applyFont="1">
      <alignment horizontal="center" readingOrder="0" shrinkToFit="0" vertical="bottom" wrapText="0"/>
    </xf>
    <xf borderId="0" fillId="4" fontId="13" numFmtId="0" xfId="0" applyAlignment="1" applyFont="1">
      <alignment horizontal="center" readingOrder="0" shrinkToFit="0" vertical="bottom" wrapText="0"/>
    </xf>
    <xf borderId="2" fillId="4" fontId="14" numFmtId="0" xfId="0" applyAlignment="1" applyBorder="1" applyFont="1">
      <alignment horizontal="center" readingOrder="0" shrinkToFit="0" vertical="bottom" wrapText="0"/>
    </xf>
    <xf borderId="0" fillId="0" fontId="12" numFmtId="0" xfId="0" applyAlignment="1" applyFont="1">
      <alignment horizontal="center" readingOrder="0" shrinkToFit="0" vertical="bottom" wrapText="0"/>
    </xf>
    <xf borderId="0" fillId="0" fontId="7" numFmtId="0" xfId="0" applyAlignment="1" applyFont="1">
      <alignment horizontal="center" readingOrder="0" shrinkToFit="0" vertical="bottom" wrapText="0"/>
    </xf>
    <xf borderId="2" fillId="0" fontId="7" numFmtId="0" xfId="0" applyAlignment="1" applyBorder="1" applyFont="1">
      <alignment horizontal="center" readingOrder="0" shrinkToFit="0" vertical="bottom" wrapText="0"/>
    </xf>
    <xf borderId="0" fillId="0" fontId="15" numFmtId="0" xfId="0" applyAlignment="1" applyFont="1">
      <alignment horizontal="center" readingOrder="0" shrinkToFit="0" vertical="bottom" wrapText="0"/>
    </xf>
    <xf borderId="0" fillId="0" fontId="16" numFmtId="0" xfId="0" applyAlignment="1" applyFont="1">
      <alignment horizontal="center" readingOrder="0" shrinkToFit="0" vertical="bottom" wrapText="0"/>
    </xf>
    <xf borderId="2" fillId="0" fontId="17" numFmtId="0" xfId="0" applyAlignment="1" applyBorder="1" applyFont="1">
      <alignment horizontal="center" readingOrder="0" shrinkToFit="0" vertical="bottom" wrapText="0"/>
    </xf>
    <xf borderId="0" fillId="0" fontId="7" numFmtId="164" xfId="0" applyAlignment="1" applyFont="1" applyNumberFormat="1">
      <alignment horizontal="center" readingOrder="0" shrinkToFit="0" vertical="bottom" wrapText="0"/>
    </xf>
    <xf borderId="2" fillId="0" fontId="7" numFmtId="164" xfId="0" applyAlignment="1" applyBorder="1" applyFont="1" applyNumberFormat="1">
      <alignment horizontal="center" readingOrder="0" shrinkToFit="0" vertical="bottom" wrapText="0"/>
    </xf>
    <xf borderId="0" fillId="5" fontId="2" numFmtId="0" xfId="0" applyAlignment="1" applyFill="1" applyFont="1">
      <alignment readingOrder="0" shrinkToFit="0" vertical="bottom" wrapText="0"/>
    </xf>
    <xf borderId="0" fillId="5" fontId="7" numFmtId="0" xfId="0" applyAlignment="1" applyFont="1">
      <alignment shrinkToFit="0" vertical="bottom" wrapText="0"/>
    </xf>
    <xf borderId="0" fillId="5" fontId="8" numFmtId="0" xfId="0" applyAlignment="1" applyFont="1">
      <alignment horizontal="center" readingOrder="0" shrinkToFit="0" vertical="bottom" wrapText="0"/>
    </xf>
    <xf borderId="2" fillId="5" fontId="7" numFmtId="0" xfId="0" applyAlignment="1" applyBorder="1" applyFont="1">
      <alignment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5" fontId="7" numFmtId="0" xfId="0" applyAlignment="1" applyFont="1">
      <alignment horizontal="center" shrinkToFit="0" vertical="bottom" wrapText="0"/>
    </xf>
    <xf borderId="2" fillId="5" fontId="7" numFmtId="0" xfId="0" applyAlignment="1" applyBorder="1" applyFont="1">
      <alignment horizontal="center" shrinkToFit="0" vertical="bottom" wrapText="0"/>
    </xf>
    <xf borderId="0" fillId="0" fontId="18" numFmtId="0" xfId="0" applyFont="1"/>
    <xf borderId="0" fillId="0" fontId="19" numFmtId="0" xfId="0" applyFont="1"/>
    <xf borderId="2" fillId="0" fontId="19" numFmtId="0" xfId="0" applyBorder="1" applyFont="1"/>
    <xf borderId="0" fillId="0" fontId="9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2" fillId="0" fontId="20" numFmtId="0" xfId="0" applyBorder="1" applyFont="1"/>
    <xf borderId="0" fillId="0" fontId="7" numFmtId="0" xfId="0" applyFont="1"/>
    <xf borderId="0" fillId="4" fontId="21" numFmtId="0" xfId="0" applyAlignment="1" applyFont="1">
      <alignment horizontal="center" readingOrder="0"/>
    </xf>
    <xf borderId="2" fillId="4" fontId="22" numFmtId="0" xfId="0" applyAlignment="1" applyBorder="1" applyFont="1">
      <alignment horizontal="center" readingOrder="0"/>
    </xf>
    <xf borderId="0" fillId="0" fontId="19" numFmtId="0" xfId="0" applyAlignment="1" applyFont="1">
      <alignment horizontal="center"/>
    </xf>
    <xf borderId="0" fillId="0" fontId="19" numFmtId="0" xfId="0" applyAlignment="1" applyFont="1">
      <alignment horizontal="center" readingOrder="0"/>
    </xf>
    <xf borderId="2" fillId="0" fontId="19" numFmtId="0" xfId="0" applyAlignment="1" applyBorder="1" applyFont="1">
      <alignment horizontal="center" readingOrder="0"/>
    </xf>
    <xf borderId="0" fillId="0" fontId="19" numFmtId="0" xfId="0" applyAlignment="1" applyFont="1">
      <alignment readingOrder="0"/>
    </xf>
    <xf borderId="0" fillId="0" fontId="19" numFmtId="164" xfId="0" applyAlignment="1" applyFont="1" applyNumberFormat="1">
      <alignment horizontal="center" readingOrder="0"/>
    </xf>
    <xf borderId="2" fillId="0" fontId="19" numFmtId="164" xfId="0" applyAlignment="1" applyBorder="1" applyFont="1" applyNumberFormat="1">
      <alignment horizontal="center" readingOrder="0"/>
    </xf>
    <xf borderId="0" fillId="0" fontId="23" numFmtId="0" xfId="0" applyAlignment="1" applyFont="1">
      <alignment horizontal="center" readingOrder="0"/>
    </xf>
    <xf borderId="2" fillId="0" fontId="24" numFmtId="0" xfId="0" applyAlignment="1" applyBorder="1" applyFont="1">
      <alignment horizontal="center" readingOrder="0"/>
    </xf>
    <xf borderId="2" fillId="5" fontId="8" numFmtId="0" xfId="0" applyAlignment="1" applyBorder="1" applyFont="1">
      <alignment horizontal="center" readingOrder="0" shrinkToFit="0" vertical="bottom" wrapText="0"/>
    </xf>
    <xf borderId="0" fillId="0" fontId="7" numFmtId="0" xfId="0" applyAlignment="1" applyFont="1">
      <alignment horizontal="right" readingOrder="0" shrinkToFit="0" vertical="bottom" wrapText="0"/>
    </xf>
    <xf borderId="0" fillId="5" fontId="7" numFmtId="0" xfId="0" applyAlignment="1" applyFont="1">
      <alignment readingOrder="0" shrinkToFit="0" vertical="bottom" wrapText="0"/>
    </xf>
    <xf borderId="0" fillId="5" fontId="7" numFmtId="0" xfId="0" applyAlignment="1" applyFont="1">
      <alignment horizontal="center" shrinkToFit="0" vertical="bottom" wrapText="0"/>
    </xf>
    <xf borderId="2" fillId="5" fontId="7" numFmtId="0" xfId="0" applyAlignment="1" applyBorder="1" applyFont="1">
      <alignment horizontal="center"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0" fontId="0" numFmtId="0" xfId="0" applyAlignment="1" applyFont="1">
      <alignment horizontal="center" readingOrder="0" shrinkToFit="0" vertical="bottom" wrapText="0"/>
    </xf>
    <xf borderId="2" fillId="0" fontId="0" numFmtId="0" xfId="0" applyAlignment="1" applyBorder="1" applyFont="1">
      <alignment horizontal="center" readingOrder="0" shrinkToFit="0" vertical="bottom" wrapText="0"/>
    </xf>
    <xf borderId="0" fillId="0" fontId="25" numFmtId="0" xfId="0" applyAlignment="1" applyFont="1">
      <alignment horizontal="center" readingOrder="0" shrinkToFit="0" vertical="bottom" wrapText="0"/>
    </xf>
    <xf borderId="0" fillId="2" fontId="7" numFmtId="0" xfId="0" applyAlignment="1" applyFont="1">
      <alignment readingOrder="0" shrinkToFit="0" vertical="bottom" wrapText="0"/>
    </xf>
    <xf borderId="3" fillId="0" fontId="2" numFmtId="0" xfId="0" applyAlignment="1" applyBorder="1" applyFont="1">
      <alignment shrinkToFit="0" vertical="bottom" wrapText="0"/>
    </xf>
    <xf borderId="3" fillId="0" fontId="7" numFmtId="0" xfId="0" applyAlignment="1" applyBorder="1" applyFont="1">
      <alignment readingOrder="0" shrinkToFit="0" vertical="bottom" wrapText="0"/>
    </xf>
    <xf borderId="4" fillId="0" fontId="19" numFmtId="0" xfId="0" applyAlignment="1" applyBorder="1" applyFont="1">
      <alignment horizontal="center" readingOrder="0"/>
    </xf>
    <xf borderId="0" fillId="5" fontId="7" numFmtId="0" xfId="0" applyAlignment="1" applyFont="1">
      <alignment horizontal="center" readingOrder="0" shrinkToFit="0" vertical="bottom" wrapText="0"/>
    </xf>
    <xf borderId="0" fillId="0" fontId="0" numFmtId="0" xfId="0" applyAlignment="1" applyFont="1">
      <alignment shrinkToFit="0" vertical="bottom" wrapText="0"/>
    </xf>
    <xf borderId="0" fillId="0" fontId="8" numFmtId="0" xfId="0" applyAlignment="1" applyFont="1">
      <alignment vertical="bottom"/>
    </xf>
    <xf borderId="5" fillId="0" fontId="19" numFmtId="0" xfId="0" applyAlignment="1" applyBorder="1" applyFont="1">
      <alignment vertical="bottom"/>
    </xf>
    <xf borderId="0" fillId="0" fontId="8" numFmtId="0" xfId="0" applyAlignment="1" applyFont="1">
      <alignment readingOrder="0" vertical="bottom"/>
    </xf>
    <xf borderId="0" fillId="0" fontId="19" numFmtId="0" xfId="0" applyAlignment="1" applyFont="1">
      <alignment vertical="bottom"/>
    </xf>
    <xf borderId="0" fillId="0" fontId="2" numFmtId="0" xfId="0" applyAlignment="1" applyFont="1">
      <alignment vertical="bottom"/>
    </xf>
    <xf borderId="5" fillId="0" fontId="2" numFmtId="0" xfId="0" applyAlignment="1" applyBorder="1" applyFont="1">
      <alignment vertical="bottom"/>
    </xf>
    <xf borderId="0" fillId="0" fontId="19" numFmtId="0" xfId="0" applyAlignment="1" applyFont="1">
      <alignment readingOrder="0" vertical="bottom"/>
    </xf>
    <xf borderId="0" fillId="0" fontId="7" numFmtId="0" xfId="0" applyAlignment="1" applyFont="1">
      <alignment horizontal="right" vertical="bottom"/>
    </xf>
    <xf borderId="5" fillId="0" fontId="7" numFmtId="0" xfId="0" applyAlignment="1" applyBorder="1" applyFont="1">
      <alignment horizontal="right" vertical="bottom"/>
    </xf>
    <xf borderId="0" fillId="0" fontId="7" numFmtId="0" xfId="0" applyAlignment="1" applyFont="1">
      <alignment readingOrder="0" vertical="bottom"/>
    </xf>
    <xf borderId="0" fillId="0" fontId="26" numFmtId="0" xfId="0" applyAlignment="1" applyFont="1">
      <alignment vertical="center"/>
    </xf>
    <xf borderId="0" fillId="2" fontId="27" numFmtId="0" xfId="0" applyAlignment="1" applyFont="1">
      <alignment horizontal="center" vertical="center"/>
    </xf>
    <xf borderId="0" fillId="2" fontId="28" numFmtId="0" xfId="0" applyAlignment="1" applyFont="1">
      <alignment horizontal="center" readingOrder="0" vertical="center"/>
    </xf>
    <xf borderId="0" fillId="0" fontId="29" numFmtId="0" xfId="0" applyAlignment="1" applyFont="1">
      <alignment horizontal="center" vertical="center"/>
    </xf>
    <xf borderId="0" fillId="6" fontId="30" numFmtId="0" xfId="0" applyAlignment="1" applyFill="1" applyFont="1">
      <alignment horizontal="center" vertical="center"/>
    </xf>
    <xf borderId="0" fillId="3" fontId="26" numFmtId="0" xfId="0" applyAlignment="1" applyFont="1">
      <alignment vertical="center"/>
    </xf>
    <xf borderId="0" fillId="6" fontId="31" numFmtId="0" xfId="0" applyAlignment="1" applyFont="1">
      <alignment horizontal="center" vertical="center"/>
    </xf>
    <xf borderId="0" fillId="0" fontId="31" numFmtId="0" xfId="0" applyAlignment="1" applyFont="1">
      <alignment horizontal="center" vertical="center"/>
    </xf>
    <xf borderId="0" fillId="0" fontId="31" numFmtId="0" xfId="0" applyAlignment="1" applyFont="1">
      <alignment horizontal="center" shrinkToFit="0" vertical="center" wrapText="1"/>
    </xf>
    <xf borderId="0" fillId="0" fontId="31" numFmtId="0" xfId="0" applyFont="1"/>
    <xf borderId="6" fillId="0" fontId="2" numFmtId="0" xfId="0" applyAlignment="1" applyBorder="1" applyFont="1">
      <alignment horizontal="center" vertical="center"/>
    </xf>
    <xf borderId="6" fillId="0" fontId="26" numFmtId="0" xfId="0" applyAlignment="1" applyBorder="1" applyFont="1">
      <alignment vertical="center"/>
    </xf>
    <xf borderId="6" fillId="2" fontId="32" numFmtId="0" xfId="0" applyAlignment="1" applyBorder="1" applyFont="1">
      <alignment horizontal="center" vertical="center"/>
    </xf>
    <xf borderId="6" fillId="6" fontId="33" numFmtId="0" xfId="0" applyAlignment="1" applyBorder="1" applyFont="1">
      <alignment horizontal="center" vertical="center"/>
    </xf>
    <xf borderId="6" fillId="0" fontId="34" numFmtId="0" xfId="0" applyAlignment="1" applyBorder="1" applyFont="1">
      <alignment horizontal="center" vertical="center"/>
    </xf>
    <xf borderId="6" fillId="6" fontId="35" numFmtId="0" xfId="0" applyAlignment="1" applyBorder="1" applyFont="1">
      <alignment horizontal="center" vertical="center"/>
    </xf>
    <xf borderId="6" fillId="0" fontId="7" numFmtId="0" xfId="0" applyAlignment="1" applyBorder="1" applyFont="1">
      <alignment horizontal="center" vertical="center"/>
    </xf>
    <xf borderId="6" fillId="0" fontId="36" numFmtId="0" xfId="0" applyAlignment="1" applyBorder="1" applyFont="1">
      <alignment horizontal="center" readingOrder="0" vertical="center"/>
    </xf>
    <xf borderId="6" fillId="3" fontId="19" numFmtId="0" xfId="0" applyAlignment="1" applyBorder="1" applyFont="1">
      <alignment readingOrder="0" vertical="center"/>
    </xf>
    <xf borderId="6" fillId="6" fontId="37" numFmtId="0" xfId="0" applyAlignment="1" applyBorder="1" applyFont="1">
      <alignment horizontal="center" readingOrder="0" vertical="center"/>
    </xf>
    <xf borderId="6" fillId="0" fontId="7" numFmtId="0" xfId="0" applyAlignment="1" applyBorder="1" applyFont="1">
      <alignment horizontal="center" shrinkToFit="0" vertical="center" wrapText="1"/>
    </xf>
    <xf borderId="6" fillId="0" fontId="7" numFmtId="0" xfId="0" applyBorder="1" applyFont="1"/>
    <xf borderId="6" fillId="2" fontId="38" numFmtId="0" xfId="0" applyAlignment="1" applyBorder="1" applyFont="1">
      <alignment horizontal="center" vertical="center"/>
    </xf>
    <xf borderId="6" fillId="6" fontId="38" numFmtId="0" xfId="0" applyAlignment="1" applyBorder="1" applyFont="1">
      <alignment horizontal="center" vertical="center"/>
    </xf>
    <xf borderId="6" fillId="0" fontId="38" numFmtId="0" xfId="0" applyAlignment="1" applyBorder="1" applyFont="1">
      <alignment horizontal="center" vertical="center"/>
    </xf>
    <xf borderId="6" fillId="0" fontId="19" numFmtId="0" xfId="0" applyBorder="1" applyFont="1"/>
    <xf borderId="6" fillId="3" fontId="26" numFmtId="0" xfId="0" applyAlignment="1" applyBorder="1" applyFont="1">
      <alignment readingOrder="0" vertical="center"/>
    </xf>
    <xf borderId="6" fillId="6" fontId="7" numFmtId="0" xfId="0" applyAlignment="1" applyBorder="1" applyFont="1">
      <alignment horizontal="center" vertical="center"/>
    </xf>
    <xf borderId="6" fillId="6" fontId="38" numFmtId="0" xfId="0" applyAlignment="1" applyBorder="1" applyFont="1">
      <alignment horizontal="center" vertical="center"/>
    </xf>
    <xf borderId="6" fillId="0" fontId="39" numFmtId="0" xfId="0" applyAlignment="1" applyBorder="1" applyFont="1">
      <alignment horizontal="center" vertical="center"/>
    </xf>
    <xf borderId="6" fillId="0" fontId="38" numFmtId="0" xfId="0" applyAlignment="1" applyBorder="1" applyFont="1">
      <alignment horizontal="center" readingOrder="0" vertical="center"/>
    </xf>
    <xf borderId="6" fillId="6" fontId="39" numFmtId="0" xfId="0" applyAlignment="1" applyBorder="1" applyFont="1">
      <alignment horizontal="center" readingOrder="0" vertical="center"/>
    </xf>
    <xf borderId="6" fillId="0" fontId="31" numFmtId="0" xfId="0" applyAlignment="1" applyBorder="1" applyFont="1">
      <alignment horizontal="center" vertical="center"/>
    </xf>
    <xf borderId="6" fillId="0" fontId="31" numFmtId="0" xfId="0" applyBorder="1" applyFont="1"/>
    <xf borderId="6" fillId="3" fontId="26" numFmtId="0" xfId="0" applyAlignment="1" applyBorder="1" applyFont="1">
      <alignment vertical="center"/>
    </xf>
    <xf borderId="6" fillId="2" fontId="7" numFmtId="165" xfId="0" applyAlignment="1" applyBorder="1" applyFont="1" applyNumberFormat="1">
      <alignment horizontal="center" shrinkToFit="0" vertical="center" wrapText="1"/>
    </xf>
    <xf borderId="6" fillId="6" fontId="7" numFmtId="165" xfId="0" applyAlignment="1" applyBorder="1" applyFont="1" applyNumberFormat="1">
      <alignment horizontal="center" vertical="center"/>
    </xf>
    <xf borderId="6" fillId="0" fontId="7" numFmtId="165" xfId="0" applyAlignment="1" applyBorder="1" applyFont="1" applyNumberFormat="1">
      <alignment horizontal="center" vertical="center"/>
    </xf>
    <xf borderId="6" fillId="6" fontId="7" numFmtId="165" xfId="0" applyAlignment="1" applyBorder="1" applyFont="1" applyNumberFormat="1">
      <alignment horizontal="center" shrinkToFit="0" vertical="center" wrapText="1"/>
    </xf>
    <xf borderId="6" fillId="0" fontId="19" numFmtId="165" xfId="0" applyAlignment="1" applyBorder="1" applyFont="1" applyNumberFormat="1">
      <alignment horizontal="center" readingOrder="0" vertical="center"/>
    </xf>
    <xf borderId="6" fillId="6" fontId="7" numFmtId="165" xfId="0" applyAlignment="1" applyBorder="1" applyFont="1" applyNumberFormat="1">
      <alignment horizontal="center" readingOrder="0" vertical="center"/>
    </xf>
    <xf borderId="6" fillId="0" fontId="31" numFmtId="165" xfId="0" applyAlignment="1" applyBorder="1" applyFont="1" applyNumberFormat="1">
      <alignment horizontal="center" vertical="center"/>
    </xf>
    <xf borderId="6" fillId="2" fontId="40" numFmtId="0" xfId="0" applyAlignment="1" applyBorder="1" applyFont="1">
      <alignment horizontal="center" vertical="center"/>
    </xf>
    <xf borderId="6" fillId="6" fontId="40" numFmtId="0" xfId="0" applyAlignment="1" applyBorder="1" applyFont="1">
      <alignment horizontal="center" vertical="center"/>
    </xf>
    <xf borderId="6" fillId="0" fontId="40" numFmtId="0" xfId="0" applyAlignment="1" applyBorder="1" applyFont="1">
      <alignment horizontal="center" vertical="center"/>
    </xf>
    <xf borderId="6" fillId="6" fontId="40" numFmtId="0" xfId="0" applyAlignment="1" applyBorder="1" applyFont="1">
      <alignment horizontal="center" vertical="center"/>
    </xf>
    <xf borderId="6" fillId="0" fontId="19" numFmtId="0" xfId="0" applyAlignment="1" applyBorder="1" applyFont="1">
      <alignment horizontal="center" readingOrder="0" vertical="center"/>
    </xf>
    <xf borderId="6" fillId="6" fontId="40" numFmtId="0" xfId="0" applyAlignment="1" applyBorder="1" applyFont="1">
      <alignment horizontal="center" readingOrder="0" vertical="center"/>
    </xf>
    <xf borderId="6" fillId="0" fontId="41" numFmtId="0" xfId="0" applyAlignment="1" applyBorder="1" applyFont="1">
      <alignment horizontal="center" vertical="center"/>
    </xf>
    <xf borderId="6" fillId="7" fontId="42" numFmtId="0" xfId="0" applyAlignment="1" applyBorder="1" applyFill="1" applyFont="1">
      <alignment horizontal="center" readingOrder="1" shrinkToFit="0" vertical="center" wrapText="1"/>
    </xf>
    <xf borderId="6" fillId="7" fontId="43" numFmtId="0" xfId="0" applyAlignment="1" applyBorder="1" applyFont="1">
      <alignment horizontal="center" readingOrder="1" shrinkToFit="0" vertical="center" wrapText="1"/>
    </xf>
    <xf borderId="6" fillId="7" fontId="40" numFmtId="0" xfId="0" applyAlignment="1" applyBorder="1" applyFont="1">
      <alignment horizontal="left" readingOrder="1" shrinkToFit="0" vertical="center" wrapText="1"/>
    </xf>
    <xf borderId="6" fillId="7" fontId="40" numFmtId="0" xfId="0" applyAlignment="1" applyBorder="1" applyFont="1">
      <alignment horizontal="center" shrinkToFit="0" vertical="center" wrapText="1"/>
    </xf>
    <xf borderId="6" fillId="7" fontId="40" numFmtId="0" xfId="0" applyAlignment="1" applyBorder="1" applyFont="1">
      <alignment horizontal="center" readingOrder="1" shrinkToFit="0" vertical="center" wrapText="1"/>
    </xf>
    <xf borderId="6" fillId="7" fontId="40" numFmtId="0" xfId="0" applyAlignment="1" applyBorder="1" applyFont="1">
      <alignment horizontal="center" readingOrder="1" shrinkToFit="0" vertical="center" wrapText="1"/>
    </xf>
    <xf borderId="6" fillId="3" fontId="40" numFmtId="0" xfId="0" applyAlignment="1" applyBorder="1" applyFont="1">
      <alignment horizontal="left" readingOrder="1" shrinkToFit="0" vertical="center" wrapText="1"/>
    </xf>
    <xf borderId="6" fillId="7" fontId="42" numFmtId="0" xfId="0" applyAlignment="1" applyBorder="1" applyFont="1">
      <alignment horizontal="center" readingOrder="1" shrinkToFit="0" vertical="center" wrapText="1"/>
    </xf>
    <xf borderId="6" fillId="7" fontId="31" numFmtId="0" xfId="0" applyBorder="1" applyFont="1"/>
    <xf borderId="0" fillId="7" fontId="31" numFmtId="0" xfId="0" applyFont="1"/>
    <xf borderId="6" fillId="2" fontId="42" numFmtId="0" xfId="0" applyAlignment="1" applyBorder="1" applyFont="1">
      <alignment horizontal="center" readingOrder="1" shrinkToFit="0" vertical="center" wrapText="1"/>
    </xf>
    <xf borderId="6" fillId="2" fontId="40" numFmtId="0" xfId="0" applyAlignment="1" applyBorder="1" applyFont="1">
      <alignment horizontal="left" readingOrder="1" shrinkToFit="0" vertical="center" wrapText="1"/>
    </xf>
    <xf borderId="6" fillId="2" fontId="40" numFmtId="0" xfId="0" applyAlignment="1" applyBorder="1" applyFont="1">
      <alignment horizontal="center" shrinkToFit="0" vertical="center" wrapText="1"/>
    </xf>
    <xf borderId="6" fillId="6" fontId="40" numFmtId="0" xfId="0" applyAlignment="1" applyBorder="1" applyFont="1">
      <alignment horizontal="center" shrinkToFit="0" vertical="center" wrapText="1"/>
    </xf>
    <xf borderId="6" fillId="0" fontId="40" numFmtId="0" xfId="0" applyAlignment="1" applyBorder="1" applyFont="1">
      <alignment horizontal="center" readingOrder="1" shrinkToFit="0" vertical="center" wrapText="1"/>
    </xf>
    <xf borderId="6" fillId="6" fontId="40" numFmtId="0" xfId="0" applyAlignment="1" applyBorder="1" applyFont="1">
      <alignment horizontal="center" readingOrder="1" shrinkToFit="0" vertical="center" wrapText="1"/>
    </xf>
    <xf borderId="6" fillId="6" fontId="42" numFmtId="0" xfId="0" applyAlignment="1" applyBorder="1" applyFont="1">
      <alignment horizontal="center" readingOrder="1" shrinkToFit="0" vertical="center" wrapText="1"/>
    </xf>
    <xf borderId="6" fillId="2" fontId="42" numFmtId="0" xfId="0" applyAlignment="1" applyBorder="1" applyFont="1">
      <alignment horizontal="center" readingOrder="1" shrinkToFit="0" vertical="center" wrapText="1"/>
    </xf>
    <xf borderId="6" fillId="8" fontId="42" numFmtId="0" xfId="0" applyAlignment="1" applyBorder="1" applyFill="1" applyFont="1">
      <alignment horizontal="center" readingOrder="1" shrinkToFit="0" vertical="center" wrapText="1"/>
    </xf>
    <xf borderId="6" fillId="8" fontId="40" numFmtId="0" xfId="0" applyAlignment="1" applyBorder="1" applyFont="1">
      <alignment horizontal="left" readingOrder="1" shrinkToFit="0" vertical="center" wrapText="1"/>
    </xf>
    <xf borderId="6" fillId="8" fontId="40" numFmtId="0" xfId="0" applyAlignment="1" applyBorder="1" applyFont="1">
      <alignment horizontal="center" shrinkToFit="0" vertical="center" wrapText="1"/>
    </xf>
    <xf borderId="6" fillId="8" fontId="42" numFmtId="0" xfId="0" applyAlignment="1" applyBorder="1" applyFont="1">
      <alignment horizontal="center" readingOrder="1" shrinkToFit="0" vertical="center" wrapText="1"/>
    </xf>
    <xf borderId="6" fillId="7" fontId="44" numFmtId="0" xfId="0" applyAlignment="1" applyBorder="1" applyFont="1">
      <alignment horizontal="left" readingOrder="1" shrinkToFit="0" vertical="center" wrapText="1"/>
    </xf>
    <xf borderId="6" fillId="7" fontId="44" numFmtId="0" xfId="0" applyAlignment="1" applyBorder="1" applyFont="1">
      <alignment horizontal="center" readingOrder="1" shrinkToFit="0" vertical="center" wrapText="1"/>
    </xf>
    <xf borderId="6" fillId="7" fontId="7" numFmtId="0" xfId="0" applyAlignment="1" applyBorder="1" applyFont="1">
      <alignment horizontal="center" vertical="center"/>
    </xf>
    <xf borderId="6" fillId="7" fontId="7" numFmtId="0" xfId="0" applyBorder="1" applyFont="1"/>
    <xf borderId="6" fillId="3" fontId="44" numFmtId="0" xfId="0" applyAlignment="1" applyBorder="1" applyFont="1">
      <alignment horizontal="left" readingOrder="1" shrinkToFit="0" vertical="center" wrapText="1"/>
    </xf>
    <xf borderId="6" fillId="7" fontId="31" numFmtId="0" xfId="0" applyAlignment="1" applyBorder="1" applyFont="1">
      <alignment horizontal="left" readingOrder="1"/>
    </xf>
    <xf borderId="6" fillId="7" fontId="43" numFmtId="0" xfId="0" applyAlignment="1" applyBorder="1" applyFont="1">
      <alignment horizontal="center" readingOrder="1" shrinkToFit="0" vertical="center" wrapText="1"/>
    </xf>
    <xf borderId="6" fillId="2" fontId="40" numFmtId="0" xfId="0" applyAlignment="1" applyBorder="1" applyFont="1">
      <alignment horizontal="center" readingOrder="1" shrinkToFit="0" vertical="center" wrapText="1"/>
    </xf>
    <xf borderId="6" fillId="8" fontId="40" numFmtId="0" xfId="0" applyAlignment="1" applyBorder="1" applyFont="1">
      <alignment horizontal="center" readingOrder="1" shrinkToFit="0" vertical="center" wrapText="1"/>
    </xf>
    <xf borderId="6" fillId="6" fontId="40" numFmtId="0" xfId="0" applyAlignment="1" applyBorder="1" applyFont="1">
      <alignment horizontal="center" readingOrder="1" shrinkToFit="0" vertical="center" wrapText="1"/>
    </xf>
    <xf borderId="6" fillId="0" fontId="31" numFmtId="0" xfId="0" applyAlignment="1" applyBorder="1" applyFont="1">
      <alignment horizontal="center" vertical="center"/>
    </xf>
    <xf borderId="6" fillId="0" fontId="7" numFmtId="0" xfId="0" applyAlignment="1" applyBorder="1" applyFont="1">
      <alignment vertical="center"/>
    </xf>
    <xf borderId="6" fillId="0" fontId="7" numFmtId="0" xfId="0" applyAlignment="1" applyBorder="1" applyFont="1">
      <alignment horizontal="left" vertical="center"/>
    </xf>
    <xf borderId="6" fillId="0" fontId="7" numFmtId="0" xfId="0" applyAlignment="1" applyBorder="1" applyFont="1">
      <alignment horizontal="center" readingOrder="0" vertical="center"/>
    </xf>
    <xf borderId="6" fillId="3" fontId="7" numFmtId="0" xfId="0" applyAlignment="1" applyBorder="1" applyFont="1">
      <alignment horizontal="left" readingOrder="0" vertical="center"/>
    </xf>
    <xf borderId="6" fillId="6" fontId="40" numFmtId="0" xfId="0" applyAlignment="1" applyBorder="1" applyFont="1">
      <alignment horizontal="center" readingOrder="0" shrinkToFit="0" vertical="center" wrapText="1"/>
    </xf>
    <xf borderId="6" fillId="7" fontId="7" numFmtId="0" xfId="0" applyAlignment="1" applyBorder="1" applyFont="1">
      <alignment horizontal="left" readingOrder="1"/>
    </xf>
    <xf borderId="6" fillId="0" fontId="26" numFmtId="0" xfId="0" applyAlignment="1" applyBorder="1" applyFont="1">
      <alignment horizontal="center" vertical="center"/>
    </xf>
    <xf borderId="6" fillId="2" fontId="40" numFmtId="0" xfId="0" applyAlignment="1" applyBorder="1" applyFont="1">
      <alignment horizontal="center" readingOrder="1" shrinkToFit="0" vertical="center" wrapText="1"/>
    </xf>
    <xf borderId="6" fillId="2" fontId="40" numFmtId="0" xfId="0" applyAlignment="1" applyBorder="1" applyFont="1">
      <alignment horizontal="left" readingOrder="1" shrinkToFit="0" vertical="center" wrapText="1"/>
    </xf>
    <xf borderId="6" fillId="8" fontId="40" numFmtId="0" xfId="0" applyAlignment="1" applyBorder="1" applyFont="1">
      <alignment horizontal="left" readingOrder="1" shrinkToFit="0" vertical="center" wrapText="1"/>
    </xf>
    <xf borderId="6" fillId="2" fontId="45" numFmtId="0" xfId="0" applyAlignment="1" applyBorder="1" applyFont="1">
      <alignment horizontal="left" vertical="center"/>
    </xf>
    <xf borderId="6" fillId="2" fontId="45" numFmtId="0" xfId="0" applyAlignment="1" applyBorder="1" applyFont="1">
      <alignment horizontal="center" readingOrder="0" vertical="center"/>
    </xf>
    <xf borderId="6" fillId="3" fontId="45" numFmtId="0" xfId="0" applyAlignment="1" applyBorder="1" applyFont="1">
      <alignment horizontal="left" readingOrder="0" vertical="center"/>
    </xf>
    <xf borderId="6" fillId="8" fontId="45" numFmtId="0" xfId="0" applyAlignment="1" applyBorder="1" applyFont="1">
      <alignment horizontal="left" vertical="center"/>
    </xf>
    <xf borderId="6" fillId="8" fontId="45" numFmtId="0" xfId="0" applyAlignment="1" applyBorder="1" applyFont="1">
      <alignment horizontal="center" readingOrder="0" vertical="center"/>
    </xf>
    <xf borderId="0" fillId="7" fontId="43" numFmtId="0" xfId="0" applyAlignment="1" applyFont="1">
      <alignment horizontal="center" readingOrder="1" shrinkToFit="0" vertical="center" wrapText="1"/>
    </xf>
    <xf borderId="7" fillId="7" fontId="43" numFmtId="0" xfId="0" applyAlignment="1" applyBorder="1" applyFont="1">
      <alignment horizontal="center" readingOrder="1" shrinkToFit="0" vertical="center" wrapText="1"/>
    </xf>
    <xf borderId="7" fillId="7" fontId="43" numFmtId="0" xfId="0" applyAlignment="1" applyBorder="1" applyFont="1">
      <alignment horizontal="center" readingOrder="1" shrinkToFit="0" vertical="center" wrapText="1"/>
    </xf>
    <xf borderId="0" fillId="9" fontId="46" numFmtId="0" xfId="0" applyAlignment="1" applyFill="1" applyFont="1">
      <alignment vertical="center"/>
    </xf>
    <xf borderId="6" fillId="7" fontId="7" numFmtId="0" xfId="0" applyAlignment="1" applyBorder="1" applyFont="1">
      <alignment horizontal="center"/>
    </xf>
    <xf borderId="7" fillId="3" fontId="43" numFmtId="0" xfId="0" applyAlignment="1" applyBorder="1" applyFont="1">
      <alignment horizontal="center" readingOrder="1" shrinkToFit="0" vertical="center" wrapText="1"/>
    </xf>
    <xf borderId="6" fillId="9" fontId="7" numFmtId="0" xfId="0" applyAlignment="1" applyBorder="1" applyFont="1">
      <alignment horizontal="left" readingOrder="1"/>
    </xf>
    <xf borderId="6" fillId="0" fontId="31" numFmtId="0" xfId="0" applyAlignment="1" applyBorder="1" applyFont="1">
      <alignment horizontal="center" readingOrder="0" vertical="center"/>
    </xf>
    <xf borderId="6" fillId="0" fontId="7" numFmtId="0" xfId="0" applyAlignment="1" applyBorder="1" applyFont="1">
      <alignment horizontal="left" readingOrder="0" vertical="center"/>
    </xf>
    <xf borderId="6" fillId="2" fontId="7" numFmtId="0" xfId="0" applyAlignment="1" applyBorder="1" applyFont="1">
      <alignment horizontal="left" readingOrder="1"/>
    </xf>
    <xf borderId="6" fillId="2" fontId="31" numFmtId="0" xfId="0" applyBorder="1" applyFont="1"/>
    <xf borderId="0" fillId="2" fontId="31" numFmtId="0" xfId="0" applyFont="1"/>
    <xf borderId="0" fillId="7" fontId="43" numFmtId="0" xfId="0" applyAlignment="1" applyFont="1">
      <alignment horizontal="center" readingOrder="1" shrinkToFit="0" vertical="center" wrapText="1"/>
    </xf>
    <xf borderId="6" fillId="3" fontId="43" numFmtId="0" xfId="0" applyAlignment="1" applyBorder="1" applyFont="1">
      <alignment horizontal="center" readingOrder="1" shrinkToFit="0" vertical="center" wrapText="1"/>
    </xf>
    <xf borderId="0" fillId="7" fontId="26" numFmtId="0" xfId="0" applyAlignment="1" applyFont="1">
      <alignment horizontal="left" readingOrder="1"/>
    </xf>
    <xf borderId="0" fillId="7" fontId="46" numFmtId="0" xfId="0" applyFont="1"/>
    <xf borderId="6" fillId="2" fontId="47" numFmtId="0" xfId="0" applyAlignment="1" applyBorder="1" applyFont="1">
      <alignment horizontal="center" readingOrder="0" vertical="center"/>
    </xf>
    <xf borderId="6" fillId="2" fontId="48" numFmtId="0" xfId="0" applyAlignment="1" applyBorder="1" applyFont="1">
      <alignment horizontal="left" readingOrder="0" vertical="center"/>
    </xf>
    <xf borderId="6" fillId="6" fontId="40" numFmtId="0" xfId="0" applyAlignment="1" applyBorder="1" applyFont="1">
      <alignment horizontal="center" shrinkToFit="0" vertical="center" wrapText="1"/>
    </xf>
    <xf borderId="6" fillId="2" fontId="48" numFmtId="0" xfId="0" applyAlignment="1" applyBorder="1" applyFont="1">
      <alignment horizontal="center" readingOrder="0" vertical="center"/>
    </xf>
    <xf borderId="6" fillId="3" fontId="48" numFmtId="0" xfId="0" applyAlignment="1" applyBorder="1" applyFont="1">
      <alignment horizontal="left" readingOrder="0" vertical="center"/>
    </xf>
    <xf borderId="6" fillId="8" fontId="40" numFmtId="0" xfId="0" applyAlignment="1" applyBorder="1" applyFont="1">
      <alignment horizontal="center" readingOrder="1" shrinkToFit="0" vertical="center" wrapText="1"/>
    </xf>
    <xf borderId="6" fillId="0" fontId="26" numFmtId="0" xfId="0" applyAlignment="1" applyBorder="1" applyFont="1">
      <alignment readingOrder="0" vertical="center"/>
    </xf>
    <xf borderId="6" fillId="8" fontId="40" numFmtId="0" xfId="0" applyAlignment="1" applyBorder="1" applyFont="1">
      <alignment horizontal="center" shrinkToFit="0" vertical="center" wrapText="1"/>
    </xf>
    <xf borderId="6" fillId="0" fontId="26" numFmtId="0" xfId="0" applyAlignment="1" applyBorder="1" applyFont="1">
      <alignment horizontal="center" readingOrder="0" vertical="center"/>
    </xf>
    <xf borderId="6" fillId="2" fontId="40" numFmtId="0" xfId="0" applyAlignment="1" applyBorder="1" applyFont="1">
      <alignment horizontal="center" shrinkToFit="0" vertical="center" wrapText="1"/>
    </xf>
    <xf borderId="6" fillId="7" fontId="2" numFmtId="0" xfId="0" applyAlignment="1" applyBorder="1" applyFont="1">
      <alignment horizontal="center" readingOrder="0" vertical="center"/>
    </xf>
    <xf borderId="6" fillId="7" fontId="7" numFmtId="0" xfId="0" applyAlignment="1" applyBorder="1" applyFont="1">
      <alignment vertical="center"/>
    </xf>
    <xf borderId="6" fillId="3" fontId="7" numFmtId="0" xfId="0" applyAlignment="1" applyBorder="1" applyFont="1">
      <alignment vertical="center"/>
    </xf>
    <xf borderId="6" fillId="8" fontId="38" numFmtId="0" xfId="0" applyAlignment="1" applyBorder="1" applyFont="1">
      <alignment horizontal="center" vertical="center"/>
    </xf>
    <xf borderId="0" fillId="0" fontId="31" numFmtId="0" xfId="0" applyAlignment="1" applyFont="1">
      <alignment horizontal="center"/>
    </xf>
    <xf borderId="8" fillId="0" fontId="7" numFmtId="0" xfId="0" applyAlignment="1" applyBorder="1" applyFont="1">
      <alignment horizontal="left"/>
    </xf>
    <xf borderId="9" fillId="0" fontId="7" numFmtId="0" xfId="0" applyAlignment="1" applyBorder="1" applyFont="1">
      <alignment horizontal="center"/>
    </xf>
    <xf borderId="10" fillId="6" fontId="7" numFmtId="0" xfId="0" applyAlignment="1" applyBorder="1" applyFont="1">
      <alignment horizontal="center" vertical="center"/>
    </xf>
    <xf borderId="9" fillId="0" fontId="7" numFmtId="0" xfId="0" applyAlignment="1" applyBorder="1" applyFont="1">
      <alignment horizontal="center" vertical="center"/>
    </xf>
    <xf borderId="8" fillId="0" fontId="7" numFmtId="0" xfId="0" applyAlignment="1" applyBorder="1" applyFont="1">
      <alignment horizontal="center"/>
    </xf>
    <xf borderId="11" fillId="6" fontId="7" numFmtId="0" xfId="0" applyBorder="1" applyFont="1"/>
    <xf borderId="0" fillId="3" fontId="7" numFmtId="0" xfId="0" applyFont="1"/>
    <xf borderId="12" fillId="6" fontId="31" numFmtId="0" xfId="0" applyBorder="1" applyFont="1"/>
    <xf borderId="13" fillId="6" fontId="7" numFmtId="0" xfId="0" applyAlignment="1" applyBorder="1" applyFont="1">
      <alignment horizontal="center" vertical="center"/>
    </xf>
    <xf borderId="14" fillId="6" fontId="7" numFmtId="0" xfId="0" applyBorder="1" applyFont="1"/>
    <xf borderId="1" fillId="6" fontId="31" numFmtId="0" xfId="0" applyBorder="1" applyFont="1"/>
    <xf borderId="8" fillId="0" fontId="7" numFmtId="0" xfId="0" applyAlignment="1" applyBorder="1" applyFont="1">
      <alignment horizontal="center" vertical="center"/>
    </xf>
    <xf borderId="14" fillId="6" fontId="7" numFmtId="0" xfId="0" applyAlignment="1" applyBorder="1" applyFont="1">
      <alignment horizontal="center" vertical="center"/>
    </xf>
    <xf borderId="1" fillId="6" fontId="31" numFmtId="0" xfId="0" applyAlignment="1" applyBorder="1" applyFont="1">
      <alignment horizontal="center" vertical="center"/>
    </xf>
    <xf borderId="13" fillId="6" fontId="7" numFmtId="0" xfId="0" applyAlignment="1" applyBorder="1" applyFont="1">
      <alignment horizontal="center"/>
    </xf>
    <xf borderId="0" fillId="0" fontId="7" numFmtId="0" xfId="0" applyAlignment="1" applyFont="1">
      <alignment readingOrder="0"/>
    </xf>
    <xf borderId="5" fillId="0" fontId="19" numFmtId="0" xfId="0" applyBorder="1" applyFont="1"/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10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govtrack.us/congress/votes/115-2017/h114" TargetMode="External"/><Relationship Id="rId2" Type="http://schemas.openxmlformats.org/officeDocument/2006/relationships/hyperlink" Target="https://www.govtrack.us/congress/votes/115-2017/h126" TargetMode="External"/><Relationship Id="rId3" Type="http://schemas.openxmlformats.org/officeDocument/2006/relationships/hyperlink" Target="https://www.govtrack.us/congress/votes/115-2017/h120" TargetMode="External"/><Relationship Id="rId4" Type="http://schemas.openxmlformats.org/officeDocument/2006/relationships/hyperlink" Target="https://www.govtrack.us/congress/votes/115-2017/h148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judiciary.house.gov/wp-content/uploads/2016/05/4886_001.pdf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20" Type="http://schemas.openxmlformats.org/officeDocument/2006/relationships/hyperlink" Target="http://clerk.house.gov/evs/2017/roll045.xml" TargetMode="External"/><Relationship Id="rId22" Type="http://schemas.openxmlformats.org/officeDocument/2006/relationships/hyperlink" Target="http://clerk.house.gov/evs/2017/roll054.xml" TargetMode="External"/><Relationship Id="rId21" Type="http://schemas.openxmlformats.org/officeDocument/2006/relationships/hyperlink" Target="http://clerk.house.gov/evs/2017/roll051.xml" TargetMode="External"/><Relationship Id="rId24" Type="http://schemas.openxmlformats.org/officeDocument/2006/relationships/hyperlink" Target="http://clerk.house.gov/evs/2017/roll148.xml" TargetMode="External"/><Relationship Id="rId23" Type="http://schemas.openxmlformats.org/officeDocument/2006/relationships/hyperlink" Target="http://clerk.house.gov/evs/2017/roll120.xml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s://www.congress.gov/bill/115th-congress/house-bill/79?q=%7B%22search%22%3A%5B%22hr+79%22%5D%7D&amp;r=1" TargetMode="External"/><Relationship Id="rId3" Type="http://schemas.openxmlformats.org/officeDocument/2006/relationships/hyperlink" Target="https://www.congress.gov/bill/115th-congress/house-bill/5?q=%7B%22search%22%3A%5B%22hr+5%22%5D%7D&amp;r=1" TargetMode="External"/><Relationship Id="rId4" Type="http://schemas.openxmlformats.org/officeDocument/2006/relationships/hyperlink" Target="https://www.congress.gov/bill/115th-congress/house-bill/78?q=%7B%22search%22%3A%5B%22hr+78%22%5D%7D&amp;r=1" TargetMode="External"/><Relationship Id="rId9" Type="http://schemas.openxmlformats.org/officeDocument/2006/relationships/hyperlink" Target="https://www.congress.gov/bill/115th-congress/house-joint-resolution/111?q=%7B%22search%22%3A%5B%22hj+res+111%22%5D%7D&amp;r=1" TargetMode="External"/><Relationship Id="rId26" Type="http://schemas.openxmlformats.org/officeDocument/2006/relationships/hyperlink" Target="http://clerk.house.gov/evs/2017/roll412.xml" TargetMode="External"/><Relationship Id="rId25" Type="http://schemas.openxmlformats.org/officeDocument/2006/relationships/hyperlink" Target="http://clerk.house.gov/evs/2017/roll299.xml" TargetMode="External"/><Relationship Id="rId28" Type="http://schemas.openxmlformats.org/officeDocument/2006/relationships/hyperlink" Target="http://clerk.house.gov/evs/2017/roll615.xml" TargetMode="External"/><Relationship Id="rId27" Type="http://schemas.openxmlformats.org/officeDocument/2006/relationships/hyperlink" Target="http://clerk.house.gov/evs/2017/roll580.xml" TargetMode="External"/><Relationship Id="rId5" Type="http://schemas.openxmlformats.org/officeDocument/2006/relationships/hyperlink" Target="https://www.congress.gov/bill/115th-congress/house-bill/238?q=%7B%22search%22%3A%5B%22hr+238%22%5D%7D&amp;r=1" TargetMode="External"/><Relationship Id="rId6" Type="http://schemas.openxmlformats.org/officeDocument/2006/relationships/hyperlink" Target="https://www.congress.gov/bill/115th-congress/house-bill/1009?q=%7B%22search%22%3A%5B%22hr+1009%22%5D%7D&amp;r=1" TargetMode="External"/><Relationship Id="rId29" Type="http://schemas.openxmlformats.org/officeDocument/2006/relationships/hyperlink" Target="http://clerk.house.gov/evs/2017/roll622.xml" TargetMode="External"/><Relationship Id="rId7" Type="http://schemas.openxmlformats.org/officeDocument/2006/relationships/hyperlink" Target="https://www.congress.gov/bill/115th-congress/house-bill/985" TargetMode="External"/><Relationship Id="rId8" Type="http://schemas.openxmlformats.org/officeDocument/2006/relationships/hyperlink" Target="https://www.congress.gov/bill/115th-congress/house-bill/10?q=%7B%22search%22%3A%5B%22hr+10%22%5D%7D&amp;r=1" TargetMode="External"/><Relationship Id="rId31" Type="http://schemas.openxmlformats.org/officeDocument/2006/relationships/hyperlink" Target="http://clerk.house.gov/evs/2017/roll675.xml" TargetMode="External"/><Relationship Id="rId30" Type="http://schemas.openxmlformats.org/officeDocument/2006/relationships/hyperlink" Target="http://clerk.house.gov/evs/2017/roll651.xml" TargetMode="External"/><Relationship Id="rId11" Type="http://schemas.openxmlformats.org/officeDocument/2006/relationships/hyperlink" Target="https://www.congress.gov/bill/115th-congress/house-bill/3911?q=%7B%22search%22%3A%5B%22hr+3911%22%5D%7D&amp;r=1" TargetMode="External"/><Relationship Id="rId33" Type="http://schemas.openxmlformats.org/officeDocument/2006/relationships/hyperlink" Target="http://clerk.house.gov/evs/2017/roll694.xml" TargetMode="External"/><Relationship Id="rId10" Type="http://schemas.openxmlformats.org/officeDocument/2006/relationships/hyperlink" Target="https://www.congress.gov/bill/115th-congress/house-bill/732?q=%7B%22search%22%3A%5B%22hr+732%22%5D%7D&amp;r=1" TargetMode="External"/><Relationship Id="rId32" Type="http://schemas.openxmlformats.org/officeDocument/2006/relationships/hyperlink" Target="http://clerk.house.gov/evs/2017/roll682.xml" TargetMode="External"/><Relationship Id="rId13" Type="http://schemas.openxmlformats.org/officeDocument/2006/relationships/hyperlink" Target="https://www.congress.gov/bill/115th-congress/house-bill/1699?q=%7B%22search%22%3A%5B%22hr+1699%22%5D%7D&amp;r=1" TargetMode="External"/><Relationship Id="rId35" Type="http://schemas.openxmlformats.org/officeDocument/2006/relationships/drawing" Target="../drawings/drawing4.xml"/><Relationship Id="rId12" Type="http://schemas.openxmlformats.org/officeDocument/2006/relationships/hyperlink" Target="https://www.congress.gov/bill/115th-congress/house-bill/2201?q=%7B%22search%22%3A%5B%22hr+2201%22%5D%7D&amp;r=1" TargetMode="External"/><Relationship Id="rId34" Type="http://schemas.openxmlformats.org/officeDocument/2006/relationships/hyperlink" Target="http://clerk.house.gov/evs/2017/roll702.xml" TargetMode="External"/><Relationship Id="rId15" Type="http://schemas.openxmlformats.org/officeDocument/2006/relationships/hyperlink" Target="https://www.congress.gov/bill/115th-congress/house-bill/2396?q=%7B%22search%22%3A%5B%22hr+2396%22%5D%7D&amp;r=1" TargetMode="External"/><Relationship Id="rId14" Type="http://schemas.openxmlformats.org/officeDocument/2006/relationships/hyperlink" Target="https://www.congress.gov/bill/115th-congress/house-bill/3971?q=%7B%22search%22%3A%5B%22hr+3971%22%5D%7D&amp;r=1" TargetMode="External"/><Relationship Id="rId36" Type="http://schemas.openxmlformats.org/officeDocument/2006/relationships/vmlDrawing" Target="../drawings/vmlDrawing1.vml"/><Relationship Id="rId17" Type="http://schemas.openxmlformats.org/officeDocument/2006/relationships/hyperlink" Target="https://www.congress.gov/bill/115th-congress/house-bill/4015?q=%7B%22search%22%3A%5B%22hr+4015%22%5D%7D&amp;r=1" TargetMode="External"/><Relationship Id="rId16" Type="http://schemas.openxmlformats.org/officeDocument/2006/relationships/hyperlink" Target="https://www.congress.gov/bill/115th-congress/house-bill/3312?q=%7B%22search%22%3A%5B%22hr+3312%22%5D%7D&amp;r=1" TargetMode="External"/><Relationship Id="rId19" Type="http://schemas.openxmlformats.org/officeDocument/2006/relationships/hyperlink" Target="http://clerk.house.gov/evs/2017/roll031.xml" TargetMode="External"/><Relationship Id="rId18" Type="http://schemas.openxmlformats.org/officeDocument/2006/relationships/hyperlink" Target="http://clerk.house.gov/evs/2017/roll023.xml" TargetMode="External"/></Relationships>
</file>

<file path=xl/worksheets/_rels/sheet5.xml.rels><?xml version="1.0" encoding="UTF-8" standalone="yes"?><Relationships xmlns="http://schemas.openxmlformats.org/package/2006/relationships"><Relationship Id="rId40" Type="http://schemas.openxmlformats.org/officeDocument/2006/relationships/hyperlink" Target="https://financialservices.house.gov/uploadedfiles/crpt-115-hmtg-ba00-fc115-20171115.pdf" TargetMode="External"/><Relationship Id="rId42" Type="http://schemas.openxmlformats.org/officeDocument/2006/relationships/hyperlink" Target="https://financialservices.house.gov/uploadedfiles/crpt-115-hmtg-ba00-fc117-20171115.pdf" TargetMode="External"/><Relationship Id="rId41" Type="http://schemas.openxmlformats.org/officeDocument/2006/relationships/hyperlink" Target="https://financialservices.house.gov/uploadedfiles/crpt-115-hmtg-ba00-fc116-20171115.pdf" TargetMode="External"/><Relationship Id="rId44" Type="http://schemas.openxmlformats.org/officeDocument/2006/relationships/hyperlink" Target="https://financialservices.house.gov/uploadedfiles/crpt-115-hmtg-ba00-fc127-20171213.pdf" TargetMode="External"/><Relationship Id="rId43" Type="http://schemas.openxmlformats.org/officeDocument/2006/relationships/hyperlink" Target="https://financialservices.house.gov/uploadedfiles/crpt-115-hmtg-ba00-fc124-20171213.pdf" TargetMode="External"/><Relationship Id="rId46" Type="http://schemas.openxmlformats.org/officeDocument/2006/relationships/hyperlink" Target="https://financialservices.house.gov/uploadedfiles/crpt-115-hmtg-ba00-fc132-20171213.pdf" TargetMode="External"/><Relationship Id="rId45" Type="http://schemas.openxmlformats.org/officeDocument/2006/relationships/hyperlink" Target="https://financialservices.house.gov/uploadedfiles/crpt-115-hmtg-ba00-fc130-20171213.pdf" TargetMode="External"/><Relationship Id="rId1" Type="http://schemas.openxmlformats.org/officeDocument/2006/relationships/comments" Target="../comments2.xml"/><Relationship Id="rId2" Type="http://schemas.openxmlformats.org/officeDocument/2006/relationships/hyperlink" Target="https://www.congress.gov/bill/115th-congress/house-bill/1116?q=%7B%22search%22%3A%5B%22hr1116%22%5D%7D&amp;r=1" TargetMode="External"/><Relationship Id="rId3" Type="http://schemas.openxmlformats.org/officeDocument/2006/relationships/hyperlink" Target="https://www.congress.gov/bill/115th-congress/house-bill/2121?q=%7B%22search%22%3A%5B%22hr+2121%22%5D%7D&amp;r=1" TargetMode="External"/><Relationship Id="rId4" Type="http://schemas.openxmlformats.org/officeDocument/2006/relationships/hyperlink" Target="https://www.congress.gov/bill/115th-congress/house-bill/477?q=%7B%22search%22%3A%5B%22hr477%22%5D%7D&amp;r=1" TargetMode="External"/><Relationship Id="rId9" Type="http://schemas.openxmlformats.org/officeDocument/2006/relationships/hyperlink" Target="https://www.congress.gov/bill/115th-congress/house-bill/1645?q=%7B%22search%22%3A%5B%22hr1645%22%5D%7D&amp;r=1" TargetMode="External"/><Relationship Id="rId48" Type="http://schemas.openxmlformats.org/officeDocument/2006/relationships/drawing" Target="../drawings/drawing5.xml"/><Relationship Id="rId47" Type="http://schemas.openxmlformats.org/officeDocument/2006/relationships/hyperlink" Target="https://financialservices.house.gov/uploadedfiles/crpt-115-hmtg-ba00-fc135-20171213.pdf" TargetMode="External"/><Relationship Id="rId49" Type="http://schemas.openxmlformats.org/officeDocument/2006/relationships/vmlDrawing" Target="../drawings/vmlDrawing2.vml"/><Relationship Id="rId5" Type="http://schemas.openxmlformats.org/officeDocument/2006/relationships/hyperlink" Target="https://www.congress.gov/bill/115th-congress/house-bill/3857?q=%7B%22search%22%3A%5B%22hr+3857%22%5D%7D&amp;r=1" TargetMode="External"/><Relationship Id="rId6" Type="http://schemas.openxmlformats.org/officeDocument/2006/relationships/hyperlink" Target="https://www.congress.gov/bill/115th-congress/house-bill/3973?q=%7B%22search%22%3A%5B%22HR+3973%22%5D%7D&amp;r=1" TargetMode="External"/><Relationship Id="rId7" Type="http://schemas.openxmlformats.org/officeDocument/2006/relationships/hyperlink" Target="https://www.congress.gov/bill/115th-congress/house-bill/2148?q=%7B%22search%22%3A%5B%22HR+2148%22%5D%7D&amp;r=1" TargetMode="External"/><Relationship Id="rId8" Type="http://schemas.openxmlformats.org/officeDocument/2006/relationships/hyperlink" Target="https://www.congress.gov/bill/115th-congress/house-bill/1585?q=%7B%22search%22%3A%5B%22hr1585%22%5D%7D&amp;r=1" TargetMode="External"/><Relationship Id="rId31" Type="http://schemas.openxmlformats.org/officeDocument/2006/relationships/hyperlink" Target="https://financialservices.house.gov/uploadedfiles/crpt-115-hmtg-ba00-fc089-20171012.pdf" TargetMode="External"/><Relationship Id="rId30" Type="http://schemas.openxmlformats.org/officeDocument/2006/relationships/hyperlink" Target="https://financialservices.house.gov/uploadedfiles/crpt-115-hmtg-ba00-fc088-20171012.pdf" TargetMode="External"/><Relationship Id="rId33" Type="http://schemas.openxmlformats.org/officeDocument/2006/relationships/hyperlink" Target="https://financialservices.house.gov/uploadedfiles/crpt-115-hmtg-ba00-fc091-20171012.pdf" TargetMode="External"/><Relationship Id="rId32" Type="http://schemas.openxmlformats.org/officeDocument/2006/relationships/hyperlink" Target="https://financialservices.house.gov/uploadedfiles/crpt-115-hmtg-ba00-fc090-20171012.pdf" TargetMode="External"/><Relationship Id="rId35" Type="http://schemas.openxmlformats.org/officeDocument/2006/relationships/hyperlink" Target="https://financialservices.house.gov/uploadedfiles/crpt-115-hmtg-ba00-fc122-20171213.pdf" TargetMode="External"/><Relationship Id="rId34" Type="http://schemas.openxmlformats.org/officeDocument/2006/relationships/hyperlink" Target="https://financialservices.house.gov/uploadedfiles/crpt-115-hmtg-ba00-fc094-20171012.pdf" TargetMode="External"/><Relationship Id="rId37" Type="http://schemas.openxmlformats.org/officeDocument/2006/relationships/hyperlink" Target="https://financialservices.house.gov/uploadedfiles/crpt-115-hmtg-ba00-fc103-20171115.pdf" TargetMode="External"/><Relationship Id="rId36" Type="http://schemas.openxmlformats.org/officeDocument/2006/relationships/hyperlink" Target="https://financialservices.house.gov/uploadedfiles/crpt-115-hmtg-ba00-fc101-20171114.pdf" TargetMode="External"/><Relationship Id="rId39" Type="http://schemas.openxmlformats.org/officeDocument/2006/relationships/hyperlink" Target="https://financialservices.house.gov/uploadedfiles/crpt-115-hmtg-ba00-fc108-20171115.pdf" TargetMode="External"/><Relationship Id="rId38" Type="http://schemas.openxmlformats.org/officeDocument/2006/relationships/hyperlink" Target="https://financialservices.house.gov/uploadedfiles/crpt-115-hmtg-ba00-fc104-20171115.pdf" TargetMode="External"/><Relationship Id="rId20" Type="http://schemas.openxmlformats.org/officeDocument/2006/relationships/hyperlink" Target="https://www.congress.gov/bill/115th-congress/house-bill/4545?q=%7B%22search%22%3A%5B%22hr+4545%22%5D%7D&amp;r=1" TargetMode="External"/><Relationship Id="rId22" Type="http://schemas.openxmlformats.org/officeDocument/2006/relationships/hyperlink" Target="https://www.congress.gov/bill/115th-congress/house-bill/4464?q=%7B%22search%22%3A%5B%22hr+4464%22%5D%7D" TargetMode="External"/><Relationship Id="rId21" Type="http://schemas.openxmlformats.org/officeDocument/2006/relationships/hyperlink" Target="https://www.congress.gov/bill/115th-congress/house-bill/3179?q=%7B%22search%22%3A%5B%22hr+3179%22%5D%7D&amp;r=1" TargetMode="External"/><Relationship Id="rId24" Type="http://schemas.openxmlformats.org/officeDocument/2006/relationships/hyperlink" Target="https://financialservices.house.gov/uploadedfiles/crpt-115-hmtg-ba00-fc074-20171012.pdf" TargetMode="External"/><Relationship Id="rId23" Type="http://schemas.openxmlformats.org/officeDocument/2006/relationships/hyperlink" Target="https://www.congress.gov/bill/115th-congress/house-bill/4537?q=%7B%22search%22%3A%5B%22hr+4537%22%5D%7D&amp;r=1" TargetMode="External"/><Relationship Id="rId26" Type="http://schemas.openxmlformats.org/officeDocument/2006/relationships/hyperlink" Target="https://financialservices.house.gov/uploadedfiles/crpt-115-hmtg-ba00-fc079-20171012.pdf" TargetMode="External"/><Relationship Id="rId25" Type="http://schemas.openxmlformats.org/officeDocument/2006/relationships/hyperlink" Target="https://financialservices.house.gov/uploadedfiles/crpt-115-hmtg-ba00-fc076-20171012.pdf" TargetMode="External"/><Relationship Id="rId28" Type="http://schemas.openxmlformats.org/officeDocument/2006/relationships/hyperlink" Target="https://financialservices.house.gov/uploadedfiles/crpt-115-hmtg-ba00-fc083-20171012.pdf" TargetMode="External"/><Relationship Id="rId27" Type="http://schemas.openxmlformats.org/officeDocument/2006/relationships/hyperlink" Target="https://financialservices.house.gov/uploadedfiles/crpt-115-hmtg-ba00-fc080-20171012.pdf" TargetMode="External"/><Relationship Id="rId29" Type="http://schemas.openxmlformats.org/officeDocument/2006/relationships/hyperlink" Target="https://financialservices.house.gov/uploadedfiles/crpt-115-hmtg-ba00-fc086-20171012.pdf" TargetMode="External"/><Relationship Id="rId11" Type="http://schemas.openxmlformats.org/officeDocument/2006/relationships/hyperlink" Target="https://www.congress.gov/bill/115th-congress/house-bill/4546?q=%7B%22search%22%3A%5B%22hr+4546%22%5D%7D&amp;r=1" TargetMode="External"/><Relationship Id="rId10" Type="http://schemas.openxmlformats.org/officeDocument/2006/relationships/hyperlink" Target="https://www.congress.gov/bill/115th-congress/house-bill/3948?q=%7B%22search%22%3A%5B%22HR+3948%22%5D%7D&amp;r=1" TargetMode="External"/><Relationship Id="rId13" Type="http://schemas.openxmlformats.org/officeDocument/2006/relationships/hyperlink" Target="https://www.congress.gov/bill/115th-congress/house-bill/3221?q=%7B%22search%22%3A%5B%22hr+3221%22%5D%7D&amp;r=1" TargetMode="External"/><Relationship Id="rId12" Type="http://schemas.openxmlformats.org/officeDocument/2006/relationships/hyperlink" Target="https://www.congress.gov/bill/115th-congress/house-bill/1153?q=%7B%22search%22%3A%5B%22hr+1153%22%5D%7D&amp;r=1" TargetMode="External"/><Relationship Id="rId15" Type="http://schemas.openxmlformats.org/officeDocument/2006/relationships/hyperlink" Target="https://www.congress.gov/bill/115th-congress/house-bill/4296?q=%7B%22search%22%3A%5B%22hr+4296%22%5D%7D&amp;r=1" TargetMode="External"/><Relationship Id="rId14" Type="http://schemas.openxmlformats.org/officeDocument/2006/relationships/hyperlink" Target="https://www.congress.gov/bill/115th-congress/house-bill/3978?q=%7B%22search%22%3A%5B%22hr+3978%22%5D%7D&amp;r=1" TargetMode="External"/><Relationship Id="rId17" Type="http://schemas.openxmlformats.org/officeDocument/2006/relationships/hyperlink" Target="https://www.congress.gov/bill/115th-congress/house-bill/3299?q=%7B%22search%22%3A%5B%22hr+3299%22%5D%7D&amp;r=1" TargetMode="External"/><Relationship Id="rId16" Type="http://schemas.openxmlformats.org/officeDocument/2006/relationships/hyperlink" Target="https://www.congress.gov/bill/115th-congress/house-bill/4293?q=%7B%22search%22%3A%5B%22hr+4293%22%5D%7D&amp;r=1" TargetMode="External"/><Relationship Id="rId19" Type="http://schemas.openxmlformats.org/officeDocument/2006/relationships/hyperlink" Target="https://www.congress.gov/bill/115th-congress/house-bill/4529?q=%7B%22search%22%3A%5B%22hr+4529%22%5D%7D&amp;r=1" TargetMode="External"/><Relationship Id="rId18" Type="http://schemas.openxmlformats.org/officeDocument/2006/relationships/hyperlink" Target="https://www.congress.gov/bill/115th-congress/house-bill/4247?q=%7B%22search%22%3A%5B%22hr+4247%22%5D%7D" TargetMode="Externa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ongress.gov/nomination/115th-congress/37?q=%7B%22search%22%3A%5B%22devos%22%5D%7D&amp;r=1" TargetMode="External"/><Relationship Id="rId2" Type="http://schemas.openxmlformats.org/officeDocument/2006/relationships/hyperlink" Target="https://www.congress.gov/nomination/115th-congress/26?q=%7B%22search%22%3A%5B%22Mnuchin%22%5D%7D&amp;r=3" TargetMode="External"/><Relationship Id="rId3" Type="http://schemas.openxmlformats.org/officeDocument/2006/relationships/hyperlink" Target="https://www.congress.gov/nomination/115th-congress/55?q=%7B%22search%22%3A%5B%22Gorsuch%22%5D%7D&amp;r=1" TargetMode="External"/><Relationship Id="rId4" Type="http://schemas.openxmlformats.org/officeDocument/2006/relationships/hyperlink" Target="https://www.congress.gov/nomination/115th-congress/47?q=%7B%22search%22%3A%5B%22Clayton%22%5D%7D&amp;r=1" TargetMode="External"/><Relationship Id="rId9" Type="http://schemas.openxmlformats.org/officeDocument/2006/relationships/hyperlink" Target="https://www.congress.gov/nomination/115th-congress/556?q=%7B%22search%22%3A%5B%22otting%22%5D%7D&amp;r=1" TargetMode="External"/><Relationship Id="rId5" Type="http://schemas.openxmlformats.org/officeDocument/2006/relationships/hyperlink" Target="https://www.congress.gov/nomination/115th-congress/402?q=%7B%22search%22%3A%5B%22giancarlo%22%5D%7D&amp;r=1" TargetMode="External"/><Relationship Id="rId6" Type="http://schemas.openxmlformats.org/officeDocument/2006/relationships/hyperlink" Target="https://www.congress.gov/nomination/115th-congress/478?q=%7B%22search%22%3A%5B%22rao%22%5D%7D&amp;r=1" TargetMode="External"/><Relationship Id="rId7" Type="http://schemas.openxmlformats.org/officeDocument/2006/relationships/hyperlink" Target="https://www.congress.gov/nomination/115th-congress/734" TargetMode="External"/><Relationship Id="rId8" Type="http://schemas.openxmlformats.org/officeDocument/2006/relationships/hyperlink" Target="https://www.congress.gov/bill/115th-congress/house-joint-resolution/111?q=%7B%22search%22%3A%5B%22hj+res+111%22%5D%7D&amp;r=1" TargetMode="External"/><Relationship Id="rId11" Type="http://schemas.openxmlformats.org/officeDocument/2006/relationships/hyperlink" Target="https://www.senate.gov/legislative/LIS/roll_call_lists/roll_call_vote_cfm.cfm?congress=115&amp;session=1&amp;vote=00054" TargetMode="External"/><Relationship Id="rId10" Type="http://schemas.openxmlformats.org/officeDocument/2006/relationships/hyperlink" Target="https://www.congress.gov/bill/115th-congress/senate-bill/2155?q=%7B%22search%22%3A%5B%22s.+2155%22%5D%7D" TargetMode="External"/><Relationship Id="rId13" Type="http://schemas.openxmlformats.org/officeDocument/2006/relationships/hyperlink" Target="https://www.senate.gov/legislative/LIS/roll_call_lists/roll_call_vote_cfm.cfm?congress=115&amp;session=1&amp;vote=00111" TargetMode="External"/><Relationship Id="rId12" Type="http://schemas.openxmlformats.org/officeDocument/2006/relationships/hyperlink" Target="https://www.senate.gov/legislative/LIS/roll_call_lists/roll_call_vote_cfm.cfm?congress=115&amp;session=1&amp;vote=00063" TargetMode="External"/><Relationship Id="rId15" Type="http://schemas.openxmlformats.org/officeDocument/2006/relationships/hyperlink" Target="https://www.senate.gov/legislative/LIS/roll_call_lists/roll_call_vote_cfm.cfm?congress=115&amp;session=1&amp;vote=00156" TargetMode="External"/><Relationship Id="rId14" Type="http://schemas.openxmlformats.org/officeDocument/2006/relationships/hyperlink" Target="https://www.senate.gov/legislative/LIS/roll_call_lists/roll_call_vote_cfm.cfm?congress=115&amp;session=1&amp;vote=00118" TargetMode="External"/><Relationship Id="rId17" Type="http://schemas.openxmlformats.org/officeDocument/2006/relationships/hyperlink" Target="https://www.senate.gov/legislative/LIS/roll_call_lists/roll_call_vote_cfm.cfm?congress=115&amp;session=1&amp;vote=00277" TargetMode="External"/><Relationship Id="rId16" Type="http://schemas.openxmlformats.org/officeDocument/2006/relationships/hyperlink" Target="https://www.senate.gov/legislative/LIS/roll_call_lists/roll_call_vote_cfm.cfm?congress=115&amp;session=1&amp;vote=00213" TargetMode="External"/><Relationship Id="rId18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ongress.gov/bill/115th-congress/senate-bill/2155?q=%7B%22search%22%3A%5B%22s.+2155%22%5D%7D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3.0" ySplit="7.0" topLeftCell="D8" activePane="bottomRight" state="frozen"/>
      <selection activeCell="D1" sqref="D1" pane="topRight"/>
      <selection activeCell="A8" sqref="A8" pane="bottomLeft"/>
      <selection activeCell="D8" sqref="D8" pane="bottomRight"/>
    </sheetView>
  </sheetViews>
  <sheetFormatPr customHeight="1" defaultColWidth="14.43" defaultRowHeight="15.0"/>
  <cols>
    <col customWidth="1" min="1" max="1" width="5.71"/>
    <col customWidth="1" min="2" max="2" width="21.57"/>
    <col customWidth="1" min="3" max="3" width="5.0"/>
    <col customWidth="1" min="4" max="4" width="8.86"/>
    <col customWidth="1" min="5" max="5" width="9.29"/>
    <col customWidth="1" min="6" max="6" width="9.14"/>
    <col customWidth="1" min="7" max="7" width="10.14"/>
    <col customWidth="1" min="8" max="9" width="9.14"/>
    <col customWidth="1" min="10" max="10" width="10.0"/>
    <col customWidth="1" min="11" max="31" width="9.14"/>
  </cols>
  <sheetData>
    <row r="1" ht="26.25" customHeight="1">
      <c r="A1" s="4"/>
      <c r="B1" s="4"/>
      <c r="C1" s="86"/>
      <c r="D1" s="87"/>
      <c r="E1" s="88" t="s">
        <v>996</v>
      </c>
      <c r="F1" s="89"/>
      <c r="G1" s="90"/>
      <c r="H1" s="16"/>
      <c r="I1" s="45"/>
      <c r="J1" s="91"/>
      <c r="K1" s="92"/>
      <c r="L1" s="93"/>
      <c r="M1" s="93"/>
      <c r="N1" s="94"/>
      <c r="O1" s="94"/>
      <c r="P1" s="94"/>
      <c r="Q1" s="94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</row>
    <row r="2">
      <c r="A2" s="96"/>
      <c r="B2" s="96" t="s">
        <v>1</v>
      </c>
      <c r="C2" s="97"/>
      <c r="D2" s="98" t="s">
        <v>997</v>
      </c>
      <c r="E2" s="99" t="s">
        <v>998</v>
      </c>
      <c r="F2" s="100" t="s">
        <v>283</v>
      </c>
      <c r="G2" s="101" t="s">
        <v>284</v>
      </c>
      <c r="H2" s="102" t="s">
        <v>285</v>
      </c>
      <c r="I2" s="103" t="str">
        <f>HYPERLINK("http://clerk.house.gov/evs/2017/roll580.xml","HR 732")</f>
        <v>HR 732</v>
      </c>
      <c r="J2" s="104" t="s">
        <v>999</v>
      </c>
      <c r="K2" s="105" t="str">
        <f>HYPERLINK("https://www.congress.gov/bill/115th-congress/house-bill/5?q=%7B%22search%22%3A%5B%22HR+5%22%5D%7D&amp;r=1","HR 5")</f>
        <v>HR 5</v>
      </c>
      <c r="L2" s="102"/>
      <c r="M2" s="102"/>
      <c r="N2" s="106"/>
      <c r="O2" s="106"/>
      <c r="P2" s="106"/>
      <c r="Q2" s="106"/>
      <c r="R2" s="107"/>
      <c r="S2" s="107"/>
      <c r="T2" s="107"/>
      <c r="U2" s="107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>
      <c r="A3" s="96"/>
      <c r="B3" s="96" t="s">
        <v>2</v>
      </c>
      <c r="C3" s="97"/>
      <c r="D3" s="108"/>
      <c r="E3" s="109"/>
      <c r="F3" s="110"/>
      <c r="G3" s="109"/>
      <c r="H3" s="110"/>
      <c r="I3" s="111"/>
      <c r="J3" s="112" t="s">
        <v>1000</v>
      </c>
      <c r="K3" s="113"/>
      <c r="L3" s="102"/>
      <c r="M3" s="102"/>
      <c r="N3" s="102"/>
      <c r="O3" s="102"/>
      <c r="P3" s="102"/>
      <c r="Q3" s="102"/>
      <c r="R3" s="107"/>
      <c r="S3" s="107"/>
      <c r="T3" s="107"/>
      <c r="U3" s="107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>
      <c r="A4" s="96"/>
      <c r="B4" s="96" t="s">
        <v>3</v>
      </c>
      <c r="C4" s="97"/>
      <c r="D4" s="108">
        <v>114.0</v>
      </c>
      <c r="E4" s="109">
        <v>126.0</v>
      </c>
      <c r="F4" s="110">
        <v>120.0</v>
      </c>
      <c r="G4" s="114">
        <v>148.0</v>
      </c>
      <c r="H4" s="115">
        <v>299.0</v>
      </c>
      <c r="I4" s="116">
        <v>580.0</v>
      </c>
      <c r="J4" s="112" t="s">
        <v>1001</v>
      </c>
      <c r="K4" s="117">
        <v>45.0</v>
      </c>
      <c r="L4" s="118"/>
      <c r="M4" s="118"/>
      <c r="N4" s="118"/>
      <c r="O4" s="118"/>
      <c r="P4" s="118"/>
      <c r="Q4" s="118"/>
      <c r="R4" s="119"/>
      <c r="S4" s="119"/>
      <c r="T4" s="119"/>
      <c r="U4" s="119"/>
      <c r="V4" s="95"/>
      <c r="W4" s="95"/>
      <c r="X4" s="95"/>
      <c r="Y4" s="95"/>
      <c r="Z4" s="95"/>
      <c r="AA4" s="95"/>
      <c r="AB4" s="95"/>
      <c r="AC4" s="95"/>
      <c r="AD4" s="95"/>
      <c r="AE4" s="95"/>
    </row>
    <row r="5">
      <c r="A5" s="96"/>
      <c r="B5" s="96" t="s">
        <v>4</v>
      </c>
      <c r="C5" s="97"/>
      <c r="D5" s="108" t="s">
        <v>63</v>
      </c>
      <c r="E5" s="109" t="s">
        <v>63</v>
      </c>
      <c r="F5" s="110" t="s">
        <v>63</v>
      </c>
      <c r="G5" s="114" t="s">
        <v>63</v>
      </c>
      <c r="H5" s="115" t="s">
        <v>63</v>
      </c>
      <c r="I5" s="115" t="s">
        <v>63</v>
      </c>
      <c r="J5" s="120"/>
      <c r="K5" s="117" t="s">
        <v>63</v>
      </c>
      <c r="L5" s="118"/>
      <c r="M5" s="118"/>
      <c r="N5" s="118"/>
      <c r="O5" s="118"/>
      <c r="P5" s="118"/>
      <c r="Q5" s="118"/>
      <c r="R5" s="119"/>
      <c r="S5" s="119"/>
      <c r="T5" s="119"/>
      <c r="U5" s="119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>
      <c r="A6" s="96"/>
      <c r="B6" s="96" t="s">
        <v>5</v>
      </c>
      <c r="C6" s="97"/>
      <c r="D6" s="121">
        <v>42795.0</v>
      </c>
      <c r="E6" s="122">
        <v>42796.0</v>
      </c>
      <c r="F6" s="123">
        <v>42796.0</v>
      </c>
      <c r="G6" s="124">
        <v>42803.0</v>
      </c>
      <c r="H6" s="123">
        <v>42894.0</v>
      </c>
      <c r="I6" s="125">
        <v>43032.0</v>
      </c>
      <c r="J6" s="120"/>
      <c r="K6" s="126">
        <v>42746.0</v>
      </c>
      <c r="L6" s="127"/>
      <c r="M6" s="127"/>
      <c r="N6" s="127"/>
      <c r="O6" s="127"/>
      <c r="P6" s="127"/>
      <c r="Q6" s="127"/>
      <c r="R6" s="119"/>
      <c r="S6" s="119"/>
      <c r="T6" s="119"/>
      <c r="U6" s="119"/>
      <c r="V6" s="95"/>
      <c r="W6" s="95"/>
      <c r="X6" s="95"/>
      <c r="Y6" s="95"/>
      <c r="Z6" s="95"/>
      <c r="AA6" s="95"/>
      <c r="AB6" s="95"/>
      <c r="AC6" s="95"/>
      <c r="AD6" s="95"/>
      <c r="AE6" s="95"/>
    </row>
    <row r="7">
      <c r="A7" s="96"/>
      <c r="B7" s="96" t="s">
        <v>6</v>
      </c>
      <c r="C7" s="97"/>
      <c r="D7" s="128" t="s">
        <v>1002</v>
      </c>
      <c r="E7" s="129" t="s">
        <v>1003</v>
      </c>
      <c r="F7" s="130" t="s">
        <v>304</v>
      </c>
      <c r="G7" s="131" t="s">
        <v>305</v>
      </c>
      <c r="H7" s="130" t="s">
        <v>306</v>
      </c>
      <c r="I7" s="132" t="s">
        <v>301</v>
      </c>
      <c r="J7" s="120"/>
      <c r="K7" s="133" t="s">
        <v>301</v>
      </c>
      <c r="L7" s="118"/>
      <c r="M7" s="118"/>
      <c r="N7" s="118"/>
      <c r="O7" s="118"/>
      <c r="P7" s="118"/>
      <c r="Q7" s="134"/>
      <c r="R7" s="119"/>
      <c r="S7" s="119"/>
      <c r="T7" s="119"/>
      <c r="U7" s="119"/>
      <c r="V7" s="95"/>
      <c r="W7" s="95"/>
      <c r="X7" s="95"/>
      <c r="Y7" s="95"/>
      <c r="Z7" s="95"/>
      <c r="AA7" s="95"/>
      <c r="AB7" s="95"/>
      <c r="AC7" s="95"/>
      <c r="AD7" s="95"/>
      <c r="AE7" s="95"/>
    </row>
    <row r="8" ht="16.5" customHeight="1">
      <c r="A8" s="135"/>
      <c r="B8" s="136" t="s">
        <v>315</v>
      </c>
      <c r="C8" s="137"/>
      <c r="D8" s="138"/>
      <c r="E8" s="138"/>
      <c r="F8" s="138"/>
      <c r="G8" s="138"/>
      <c r="H8" s="139"/>
      <c r="I8" s="140"/>
      <c r="J8" s="141"/>
      <c r="K8" s="142"/>
      <c r="L8" s="142"/>
      <c r="M8" s="142"/>
      <c r="N8" s="142"/>
      <c r="O8" s="142"/>
      <c r="P8" s="142"/>
      <c r="Q8" s="142"/>
      <c r="R8" s="143"/>
      <c r="S8" s="143"/>
      <c r="T8" s="143"/>
      <c r="U8" s="143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ht="18.75" customHeight="1">
      <c r="A9" s="145">
        <v>1.0</v>
      </c>
      <c r="B9" s="146" t="s">
        <v>1004</v>
      </c>
      <c r="C9" s="146" t="s">
        <v>1005</v>
      </c>
      <c r="D9" s="147" t="s">
        <v>109</v>
      </c>
      <c r="E9" s="148" t="s">
        <v>109</v>
      </c>
      <c r="F9" s="147" t="s">
        <v>109</v>
      </c>
      <c r="G9" s="148" t="s">
        <v>109</v>
      </c>
      <c r="H9" s="149" t="s">
        <v>109</v>
      </c>
      <c r="I9" s="150" t="s">
        <v>109</v>
      </c>
      <c r="J9" s="141" t="s">
        <v>109</v>
      </c>
      <c r="K9" s="151" t="s">
        <v>109</v>
      </c>
      <c r="L9" s="152"/>
      <c r="M9" s="152"/>
      <c r="N9" s="152"/>
      <c r="O9" s="152"/>
      <c r="P9" s="152"/>
      <c r="Q9" s="152"/>
      <c r="R9" s="119"/>
      <c r="S9" s="119"/>
      <c r="T9" s="119"/>
      <c r="U9" s="119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ht="20.25" customHeight="1">
      <c r="A10" s="153">
        <v>2.0</v>
      </c>
      <c r="B10" s="154" t="s">
        <v>1006</v>
      </c>
      <c r="C10" s="154" t="s">
        <v>1005</v>
      </c>
      <c r="D10" s="155" t="s">
        <v>109</v>
      </c>
      <c r="E10" s="148" t="s">
        <v>109</v>
      </c>
      <c r="F10" s="155" t="s">
        <v>109</v>
      </c>
      <c r="G10" s="148" t="s">
        <v>109</v>
      </c>
      <c r="H10" s="149" t="s">
        <v>109</v>
      </c>
      <c r="I10" s="150" t="s">
        <v>109</v>
      </c>
      <c r="J10" s="141" t="s">
        <v>109</v>
      </c>
      <c r="K10" s="151" t="s">
        <v>109</v>
      </c>
      <c r="L10" s="156"/>
      <c r="M10" s="156"/>
      <c r="N10" s="156"/>
      <c r="O10" s="156"/>
      <c r="P10" s="156"/>
      <c r="Q10" s="156"/>
      <c r="R10" s="119"/>
      <c r="S10" s="119"/>
      <c r="T10" s="119"/>
      <c r="U10" s="119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>
      <c r="A11" s="145">
        <v>3.0</v>
      </c>
      <c r="B11" s="146" t="s">
        <v>1007</v>
      </c>
      <c r="C11" s="146" t="s">
        <v>1005</v>
      </c>
      <c r="D11" s="147" t="s">
        <v>109</v>
      </c>
      <c r="E11" s="148" t="s">
        <v>109</v>
      </c>
      <c r="F11" s="147" t="s">
        <v>109</v>
      </c>
      <c r="G11" s="148" t="s">
        <v>98</v>
      </c>
      <c r="H11" s="149" t="s">
        <v>109</v>
      </c>
      <c r="I11" s="150" t="s">
        <v>109</v>
      </c>
      <c r="J11" s="141" t="s">
        <v>109</v>
      </c>
      <c r="K11" s="151" t="s">
        <v>109</v>
      </c>
      <c r="L11" s="152"/>
      <c r="M11" s="152"/>
      <c r="N11" s="152"/>
      <c r="O11" s="152"/>
      <c r="P11" s="152"/>
      <c r="Q11" s="152"/>
      <c r="R11" s="119"/>
      <c r="S11" s="119"/>
      <c r="T11" s="119"/>
      <c r="U11" s="119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>
      <c r="A12" s="153">
        <v>4.0</v>
      </c>
      <c r="B12" s="154" t="s">
        <v>1008</v>
      </c>
      <c r="C12" s="154" t="s">
        <v>1005</v>
      </c>
      <c r="D12" s="155" t="s">
        <v>109</v>
      </c>
      <c r="E12" s="148" t="s">
        <v>109</v>
      </c>
      <c r="F12" s="155" t="s">
        <v>109</v>
      </c>
      <c r="G12" s="148" t="s">
        <v>109</v>
      </c>
      <c r="H12" s="149" t="s">
        <v>109</v>
      </c>
      <c r="I12" s="150" t="s">
        <v>109</v>
      </c>
      <c r="J12" s="141" t="s">
        <v>109</v>
      </c>
      <c r="K12" s="151" t="s">
        <v>109</v>
      </c>
      <c r="L12" s="156"/>
      <c r="M12" s="156"/>
      <c r="N12" s="156"/>
      <c r="O12" s="156"/>
      <c r="P12" s="156"/>
      <c r="Q12" s="156"/>
      <c r="R12" s="119"/>
      <c r="S12" s="119"/>
      <c r="T12" s="119"/>
      <c r="U12" s="119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ht="15.75" customHeight="1">
      <c r="A13" s="145">
        <v>5.0</v>
      </c>
      <c r="B13" s="146" t="s">
        <v>1009</v>
      </c>
      <c r="C13" s="146" t="s">
        <v>1005</v>
      </c>
      <c r="D13" s="147" t="s">
        <v>109</v>
      </c>
      <c r="E13" s="148" t="s">
        <v>109</v>
      </c>
      <c r="F13" s="147" t="s">
        <v>109</v>
      </c>
      <c r="G13" s="148" t="s">
        <v>109</v>
      </c>
      <c r="H13" s="149" t="s">
        <v>109</v>
      </c>
      <c r="I13" s="150" t="s">
        <v>109</v>
      </c>
      <c r="J13" s="141" t="s">
        <v>109</v>
      </c>
      <c r="K13" s="151" t="s">
        <v>109</v>
      </c>
      <c r="L13" s="152"/>
      <c r="M13" s="152"/>
      <c r="N13" s="152"/>
      <c r="O13" s="152"/>
      <c r="P13" s="152"/>
      <c r="Q13" s="152"/>
      <c r="R13" s="119"/>
      <c r="S13" s="119"/>
      <c r="T13" s="119"/>
      <c r="U13" s="119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>
      <c r="A14" s="153">
        <v>6.0</v>
      </c>
      <c r="B14" s="154" t="s">
        <v>1010</v>
      </c>
      <c r="C14" s="154" t="s">
        <v>1005</v>
      </c>
      <c r="D14" s="155" t="s">
        <v>109</v>
      </c>
      <c r="E14" s="148" t="s">
        <v>109</v>
      </c>
      <c r="F14" s="155" t="s">
        <v>109</v>
      </c>
      <c r="G14" s="148" t="s">
        <v>109</v>
      </c>
      <c r="H14" s="149" t="s">
        <v>109</v>
      </c>
      <c r="I14" s="150" t="s">
        <v>109</v>
      </c>
      <c r="J14" s="141" t="s">
        <v>109</v>
      </c>
      <c r="K14" s="151" t="s">
        <v>109</v>
      </c>
      <c r="L14" s="156"/>
      <c r="M14" s="156"/>
      <c r="N14" s="156"/>
      <c r="O14" s="156"/>
      <c r="P14" s="156"/>
      <c r="Q14" s="156"/>
      <c r="R14" s="119"/>
      <c r="S14" s="119"/>
      <c r="T14" s="119"/>
      <c r="U14" s="119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ht="15.75" customHeight="1">
      <c r="A15" s="145">
        <v>7.0</v>
      </c>
      <c r="B15" s="146" t="s">
        <v>1011</v>
      </c>
      <c r="C15" s="146" t="s">
        <v>1012</v>
      </c>
      <c r="D15" s="147" t="s">
        <v>98</v>
      </c>
      <c r="E15" s="148" t="s">
        <v>98</v>
      </c>
      <c r="F15" s="147" t="s">
        <v>98</v>
      </c>
      <c r="G15" s="148" t="s">
        <v>98</v>
      </c>
      <c r="H15" s="149" t="s">
        <v>98</v>
      </c>
      <c r="I15" s="150" t="s">
        <v>98</v>
      </c>
      <c r="J15" s="141" t="s">
        <v>98</v>
      </c>
      <c r="K15" s="151" t="s">
        <v>98</v>
      </c>
      <c r="L15" s="152"/>
      <c r="M15" s="152"/>
      <c r="N15" s="152"/>
      <c r="O15" s="152"/>
      <c r="P15" s="152"/>
      <c r="Q15" s="152"/>
      <c r="R15" s="119"/>
      <c r="S15" s="119"/>
      <c r="T15" s="119"/>
      <c r="U15" s="119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ht="15.75" customHeight="1">
      <c r="A16" s="136"/>
      <c r="B16" s="136" t="s">
        <v>323</v>
      </c>
      <c r="C16" s="157"/>
      <c r="D16" s="158"/>
      <c r="E16" s="159"/>
      <c r="F16" s="159"/>
      <c r="G16" s="159"/>
      <c r="H16" s="159"/>
      <c r="I16" s="160"/>
      <c r="J16" s="161"/>
      <c r="K16" s="162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</row>
    <row r="17" ht="15.75" customHeight="1">
      <c r="A17" s="145" t="s">
        <v>1013</v>
      </c>
      <c r="B17" s="146" t="s">
        <v>1014</v>
      </c>
      <c r="C17" s="146" t="s">
        <v>1005</v>
      </c>
      <c r="D17" s="147" t="s">
        <v>109</v>
      </c>
      <c r="E17" s="148" t="s">
        <v>109</v>
      </c>
      <c r="F17" s="147" t="s">
        <v>109</v>
      </c>
      <c r="G17" s="148" t="s">
        <v>109</v>
      </c>
      <c r="H17" s="149" t="s">
        <v>109</v>
      </c>
      <c r="I17" s="150" t="s">
        <v>109</v>
      </c>
      <c r="J17" s="141" t="s">
        <v>109</v>
      </c>
      <c r="K17" s="151" t="s">
        <v>109</v>
      </c>
      <c r="L17" s="152"/>
      <c r="M17" s="152"/>
      <c r="N17" s="152"/>
      <c r="O17" s="152"/>
      <c r="P17" s="152"/>
      <c r="Q17" s="152"/>
      <c r="R17" s="119"/>
      <c r="S17" s="119"/>
      <c r="T17" s="119"/>
      <c r="U17" s="119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ht="15.75" customHeight="1">
      <c r="A18" s="163"/>
      <c r="B18" s="136" t="s">
        <v>325</v>
      </c>
      <c r="C18" s="157"/>
      <c r="D18" s="158"/>
      <c r="E18" s="159"/>
      <c r="F18" s="159"/>
      <c r="G18" s="159"/>
      <c r="H18" s="159"/>
      <c r="I18" s="160"/>
      <c r="J18" s="161"/>
      <c r="K18" s="162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</row>
    <row r="19" ht="15.75" customHeight="1">
      <c r="A19" s="145">
        <v>1.0</v>
      </c>
      <c r="B19" s="146" t="s">
        <v>1015</v>
      </c>
      <c r="C19" s="146" t="s">
        <v>1012</v>
      </c>
      <c r="D19" s="147" t="s">
        <v>109</v>
      </c>
      <c r="E19" s="148" t="s">
        <v>109</v>
      </c>
      <c r="F19" s="147" t="s">
        <v>98</v>
      </c>
      <c r="G19" s="148" t="s">
        <v>98</v>
      </c>
      <c r="H19" s="164" t="s">
        <v>98</v>
      </c>
      <c r="I19" s="150" t="s">
        <v>98</v>
      </c>
      <c r="J19" s="141" t="s">
        <v>98</v>
      </c>
      <c r="K19" s="151" t="s">
        <v>98</v>
      </c>
      <c r="L19" s="152"/>
      <c r="M19" s="152"/>
      <c r="N19" s="152"/>
      <c r="O19" s="152"/>
      <c r="P19" s="152"/>
      <c r="Q19" s="152"/>
      <c r="R19" s="119"/>
      <c r="S19" s="119"/>
      <c r="T19" s="119"/>
      <c r="U19" s="119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ht="15.75" customHeight="1">
      <c r="A20" s="153">
        <v>2.0</v>
      </c>
      <c r="B20" s="154" t="s">
        <v>1016</v>
      </c>
      <c r="C20" s="154" t="s">
        <v>1005</v>
      </c>
      <c r="D20" s="155" t="s">
        <v>109</v>
      </c>
      <c r="E20" s="148" t="s">
        <v>109</v>
      </c>
      <c r="F20" s="155" t="s">
        <v>109</v>
      </c>
      <c r="G20" s="148" t="s">
        <v>109</v>
      </c>
      <c r="H20" s="165" t="s">
        <v>109</v>
      </c>
      <c r="I20" s="150" t="s">
        <v>109</v>
      </c>
      <c r="J20" s="141" t="s">
        <v>109</v>
      </c>
      <c r="K20" s="151" t="s">
        <v>109</v>
      </c>
      <c r="L20" s="156"/>
      <c r="M20" s="156"/>
      <c r="N20" s="156"/>
      <c r="O20" s="156"/>
      <c r="P20" s="156"/>
      <c r="Q20" s="156"/>
      <c r="R20" s="119"/>
      <c r="S20" s="119"/>
      <c r="T20" s="119"/>
      <c r="U20" s="119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>
      <c r="A21" s="153">
        <v>3.0</v>
      </c>
      <c r="B21" s="154" t="s">
        <v>1017</v>
      </c>
      <c r="C21" s="154" t="s">
        <v>1012</v>
      </c>
      <c r="D21" s="147" t="s">
        <v>98</v>
      </c>
      <c r="E21" s="148" t="s">
        <v>98</v>
      </c>
      <c r="F21" s="147" t="s">
        <v>98</v>
      </c>
      <c r="G21" s="148" t="s">
        <v>98</v>
      </c>
      <c r="H21" s="165" t="s">
        <v>98</v>
      </c>
      <c r="I21" s="150" t="s">
        <v>98</v>
      </c>
      <c r="J21" s="141" t="s">
        <v>98</v>
      </c>
      <c r="K21" s="151" t="s">
        <v>98</v>
      </c>
      <c r="L21" s="152"/>
      <c r="M21" s="152"/>
      <c r="N21" s="152"/>
      <c r="O21" s="152"/>
      <c r="P21" s="152"/>
      <c r="Q21" s="152"/>
      <c r="R21" s="119"/>
      <c r="S21" s="119"/>
      <c r="T21" s="119"/>
      <c r="U21" s="119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ht="15.75" customHeight="1">
      <c r="A22" s="145">
        <v>4.0</v>
      </c>
      <c r="B22" s="146" t="s">
        <v>1018</v>
      </c>
      <c r="C22" s="146" t="s">
        <v>1005</v>
      </c>
      <c r="D22" s="155" t="s">
        <v>109</v>
      </c>
      <c r="E22" s="148" t="s">
        <v>109</v>
      </c>
      <c r="F22" s="155" t="s">
        <v>109</v>
      </c>
      <c r="G22" s="148" t="s">
        <v>109</v>
      </c>
      <c r="H22" s="164" t="s">
        <v>109</v>
      </c>
      <c r="I22" s="150" t="s">
        <v>109</v>
      </c>
      <c r="J22" s="141" t="s">
        <v>109</v>
      </c>
      <c r="K22" s="151" t="s">
        <v>109</v>
      </c>
      <c r="L22" s="156"/>
      <c r="M22" s="156"/>
      <c r="N22" s="156"/>
      <c r="O22" s="156"/>
      <c r="P22" s="156"/>
      <c r="Q22" s="156"/>
      <c r="R22" s="119"/>
      <c r="S22" s="119"/>
      <c r="T22" s="119"/>
      <c r="U22" s="119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>
      <c r="A23" s="145">
        <v>5.0</v>
      </c>
      <c r="B23" s="146" t="s">
        <v>1019</v>
      </c>
      <c r="C23" s="146" t="s">
        <v>1005</v>
      </c>
      <c r="D23" s="147" t="s">
        <v>98</v>
      </c>
      <c r="E23" s="148" t="s">
        <v>109</v>
      </c>
      <c r="F23" s="147" t="s">
        <v>109</v>
      </c>
      <c r="G23" s="148" t="s">
        <v>109</v>
      </c>
      <c r="H23" s="164" t="s">
        <v>109</v>
      </c>
      <c r="I23" s="150" t="s">
        <v>109</v>
      </c>
      <c r="J23" s="141" t="s">
        <v>109</v>
      </c>
      <c r="K23" s="166" t="s">
        <v>109</v>
      </c>
      <c r="L23" s="152"/>
      <c r="M23" s="152"/>
      <c r="N23" s="152"/>
      <c r="O23" s="152"/>
      <c r="P23" s="152"/>
      <c r="Q23" s="152"/>
      <c r="R23" s="119"/>
      <c r="S23" s="119"/>
      <c r="T23" s="119"/>
      <c r="U23" s="119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ht="15.75" customHeight="1">
      <c r="A24" s="153">
        <v>6.0</v>
      </c>
      <c r="B24" s="154" t="s">
        <v>1020</v>
      </c>
      <c r="C24" s="154" t="s">
        <v>1005</v>
      </c>
      <c r="D24" s="155" t="s">
        <v>109</v>
      </c>
      <c r="E24" s="148" t="s">
        <v>109</v>
      </c>
      <c r="F24" s="155" t="s">
        <v>109</v>
      </c>
      <c r="G24" s="148" t="s">
        <v>109</v>
      </c>
      <c r="H24" s="165" t="s">
        <v>109</v>
      </c>
      <c r="I24" s="150" t="s">
        <v>109</v>
      </c>
      <c r="J24" s="141" t="s">
        <v>109</v>
      </c>
      <c r="K24" s="166" t="s">
        <v>109</v>
      </c>
      <c r="L24" s="156"/>
      <c r="M24" s="156"/>
      <c r="N24" s="156"/>
      <c r="O24" s="156"/>
      <c r="P24" s="156"/>
      <c r="Q24" s="156"/>
      <c r="R24" s="119"/>
      <c r="S24" s="119"/>
      <c r="T24" s="119"/>
      <c r="U24" s="119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ht="15.75" customHeight="1">
      <c r="A25" s="167">
        <v>7.0</v>
      </c>
      <c r="B25" s="168" t="s">
        <v>1021</v>
      </c>
      <c r="C25" s="169" t="s">
        <v>1012</v>
      </c>
      <c r="D25" s="147" t="s">
        <v>98</v>
      </c>
      <c r="E25" s="148" t="s">
        <v>98</v>
      </c>
      <c r="F25" s="147" t="s">
        <v>98</v>
      </c>
      <c r="G25" s="148" t="s">
        <v>98</v>
      </c>
      <c r="H25" s="170" t="s">
        <v>98</v>
      </c>
      <c r="I25" s="150" t="s">
        <v>98</v>
      </c>
      <c r="J25" s="171" t="s">
        <v>98</v>
      </c>
      <c r="K25" s="172" t="s">
        <v>98</v>
      </c>
      <c r="L25" s="152"/>
      <c r="M25" s="152"/>
      <c r="N25" s="152"/>
      <c r="O25" s="152"/>
      <c r="P25" s="152"/>
      <c r="Q25" s="152"/>
      <c r="R25" s="119"/>
      <c r="S25" s="119"/>
      <c r="T25" s="119"/>
      <c r="U25" s="119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ht="15.75" customHeight="1">
      <c r="A26" s="167">
        <v>8.0</v>
      </c>
      <c r="B26" s="168" t="s">
        <v>1022</v>
      </c>
      <c r="C26" s="169" t="s">
        <v>1005</v>
      </c>
      <c r="D26" s="155" t="s">
        <v>109</v>
      </c>
      <c r="E26" s="148" t="s">
        <v>109</v>
      </c>
      <c r="F26" s="155" t="s">
        <v>109</v>
      </c>
      <c r="G26" s="148" t="s">
        <v>109</v>
      </c>
      <c r="H26" s="170" t="s">
        <v>109</v>
      </c>
      <c r="I26" s="150" t="s">
        <v>109</v>
      </c>
      <c r="J26" s="171" t="s">
        <v>109</v>
      </c>
      <c r="K26" s="172" t="s">
        <v>109</v>
      </c>
      <c r="L26" s="156"/>
      <c r="M26" s="156"/>
      <c r="N26" s="156"/>
      <c r="O26" s="156"/>
      <c r="P26" s="156"/>
      <c r="Q26" s="156"/>
      <c r="R26" s="119"/>
      <c r="S26" s="119"/>
      <c r="T26" s="119"/>
      <c r="U26" s="119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ht="15.75" customHeight="1">
      <c r="A27" s="145">
        <v>9.0</v>
      </c>
      <c r="B27" s="146" t="s">
        <v>1023</v>
      </c>
      <c r="C27" s="146" t="s">
        <v>1012</v>
      </c>
      <c r="D27" s="147" t="s">
        <v>109</v>
      </c>
      <c r="E27" s="148" t="s">
        <v>109</v>
      </c>
      <c r="F27" s="147" t="s">
        <v>109</v>
      </c>
      <c r="G27" s="148" t="s">
        <v>204</v>
      </c>
      <c r="H27" s="164" t="s">
        <v>98</v>
      </c>
      <c r="I27" s="150" t="s">
        <v>109</v>
      </c>
      <c r="J27" s="141" t="s">
        <v>98</v>
      </c>
      <c r="K27" s="166" t="s">
        <v>98</v>
      </c>
      <c r="L27" s="152"/>
      <c r="M27" s="152"/>
      <c r="N27" s="152"/>
      <c r="O27" s="152"/>
      <c r="P27" s="152"/>
      <c r="Q27" s="152"/>
      <c r="R27" s="119"/>
      <c r="S27" s="119"/>
      <c r="T27" s="119"/>
      <c r="U27" s="119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ht="15.75" customHeight="1">
      <c r="A28" s="163"/>
      <c r="B28" s="136" t="s">
        <v>335</v>
      </c>
      <c r="C28" s="157"/>
      <c r="D28" s="158"/>
      <c r="E28" s="159"/>
      <c r="F28" s="159"/>
      <c r="G28" s="159"/>
      <c r="H28" s="159"/>
      <c r="I28" s="160"/>
      <c r="J28" s="161"/>
      <c r="K28" s="17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</row>
    <row r="29" ht="15.75" customHeight="1">
      <c r="A29" s="145">
        <v>1.0</v>
      </c>
      <c r="B29" s="146" t="s">
        <v>1024</v>
      </c>
      <c r="C29" s="146" t="s">
        <v>1005</v>
      </c>
      <c r="D29" s="147" t="s">
        <v>109</v>
      </c>
      <c r="E29" s="148" t="s">
        <v>109</v>
      </c>
      <c r="F29" s="147" t="s">
        <v>109</v>
      </c>
      <c r="G29" s="166"/>
      <c r="H29" s="164" t="s">
        <v>109</v>
      </c>
      <c r="I29" s="150" t="s">
        <v>109</v>
      </c>
      <c r="J29" s="141" t="s">
        <v>109</v>
      </c>
      <c r="K29" s="166" t="s">
        <v>109</v>
      </c>
      <c r="L29" s="152"/>
      <c r="M29" s="152"/>
      <c r="N29" s="152"/>
      <c r="O29" s="152"/>
      <c r="P29" s="152"/>
      <c r="Q29" s="152"/>
      <c r="R29" s="119"/>
      <c r="S29" s="119"/>
      <c r="T29" s="119"/>
      <c r="U29" s="119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ht="15.75" customHeight="1">
      <c r="A30" s="153">
        <v>2.0</v>
      </c>
      <c r="B30" s="154" t="s">
        <v>1025</v>
      </c>
      <c r="C30" s="154" t="s">
        <v>1005</v>
      </c>
      <c r="D30" s="155" t="s">
        <v>109</v>
      </c>
      <c r="E30" s="148" t="s">
        <v>109</v>
      </c>
      <c r="F30" s="155" t="s">
        <v>109</v>
      </c>
      <c r="G30" s="166"/>
      <c r="H30" s="165" t="s">
        <v>109</v>
      </c>
      <c r="I30" s="150" t="s">
        <v>109</v>
      </c>
      <c r="J30" s="141" t="s">
        <v>109</v>
      </c>
      <c r="K30" s="166" t="s">
        <v>109</v>
      </c>
      <c r="L30" s="156"/>
      <c r="M30" s="156"/>
      <c r="N30" s="156"/>
      <c r="O30" s="156"/>
      <c r="P30" s="156"/>
      <c r="Q30" s="156"/>
      <c r="R30" s="119"/>
      <c r="S30" s="119"/>
      <c r="T30" s="119"/>
      <c r="U30" s="119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>
      <c r="A31" s="153">
        <v>3.0</v>
      </c>
      <c r="B31" s="154" t="s">
        <v>1026</v>
      </c>
      <c r="C31" s="154" t="s">
        <v>1005</v>
      </c>
      <c r="D31" s="147" t="s">
        <v>109</v>
      </c>
      <c r="E31" s="148" t="s">
        <v>109</v>
      </c>
      <c r="F31" s="147" t="s">
        <v>109</v>
      </c>
      <c r="G31" s="166"/>
      <c r="H31" s="165" t="s">
        <v>109</v>
      </c>
      <c r="I31" s="150" t="s">
        <v>109</v>
      </c>
      <c r="J31" s="141" t="s">
        <v>109</v>
      </c>
      <c r="K31" s="166" t="s">
        <v>109</v>
      </c>
      <c r="L31" s="152"/>
      <c r="M31" s="152"/>
      <c r="N31" s="152"/>
      <c r="O31" s="152"/>
      <c r="P31" s="152"/>
      <c r="Q31" s="152"/>
      <c r="R31" s="119"/>
      <c r="S31" s="119"/>
      <c r="T31" s="119"/>
      <c r="U31" s="119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ht="15.75" customHeight="1">
      <c r="A32" s="167">
        <v>4.0</v>
      </c>
      <c r="B32" s="168" t="s">
        <v>1027</v>
      </c>
      <c r="C32" s="169" t="s">
        <v>1005</v>
      </c>
      <c r="D32" s="155" t="s">
        <v>109</v>
      </c>
      <c r="E32" s="148" t="s">
        <v>109</v>
      </c>
      <c r="F32" s="155" t="s">
        <v>109</v>
      </c>
      <c r="G32" s="166"/>
      <c r="H32" s="170" t="s">
        <v>109</v>
      </c>
      <c r="I32" s="150" t="s">
        <v>109</v>
      </c>
      <c r="J32" s="171" t="s">
        <v>109</v>
      </c>
      <c r="K32" s="172" t="s">
        <v>109</v>
      </c>
      <c r="L32" s="156"/>
      <c r="M32" s="156"/>
      <c r="N32" s="156"/>
      <c r="O32" s="156"/>
      <c r="P32" s="156"/>
      <c r="Q32" s="156"/>
      <c r="R32" s="119"/>
      <c r="S32" s="119"/>
      <c r="T32" s="119"/>
      <c r="U32" s="119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ht="15.75" customHeight="1">
      <c r="A33" s="163"/>
      <c r="B33" s="136" t="s">
        <v>339</v>
      </c>
      <c r="C33" s="157"/>
      <c r="D33" s="158"/>
      <c r="E33" s="159"/>
      <c r="F33" s="159"/>
      <c r="G33" s="159"/>
      <c r="H33" s="158"/>
      <c r="I33" s="160"/>
      <c r="J33" s="161"/>
      <c r="K33" s="17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</row>
    <row r="34">
      <c r="A34" s="153">
        <v>1.0</v>
      </c>
      <c r="B34" s="154" t="s">
        <v>1028</v>
      </c>
      <c r="C34" s="154" t="s">
        <v>1005</v>
      </c>
      <c r="D34" s="155" t="s">
        <v>109</v>
      </c>
      <c r="E34" s="148" t="s">
        <v>109</v>
      </c>
      <c r="F34" s="155" t="s">
        <v>109</v>
      </c>
      <c r="G34" s="166"/>
      <c r="H34" s="165" t="s">
        <v>109</v>
      </c>
      <c r="I34" s="150" t="s">
        <v>109</v>
      </c>
      <c r="J34" s="141" t="s">
        <v>109</v>
      </c>
      <c r="K34" s="166" t="s">
        <v>109</v>
      </c>
      <c r="L34" s="156"/>
      <c r="M34" s="156"/>
      <c r="N34" s="156"/>
      <c r="O34" s="156"/>
      <c r="P34" s="156"/>
      <c r="Q34" s="156"/>
      <c r="R34" s="119"/>
      <c r="S34" s="119"/>
      <c r="T34" s="119"/>
      <c r="U34" s="119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ht="15.75" customHeight="1">
      <c r="A35" s="153">
        <v>2.0</v>
      </c>
      <c r="B35" s="154" t="s">
        <v>1029</v>
      </c>
      <c r="C35" s="154" t="s">
        <v>1012</v>
      </c>
      <c r="D35" s="147" t="s">
        <v>98</v>
      </c>
      <c r="E35" s="148" t="s">
        <v>98</v>
      </c>
      <c r="F35" s="147" t="s">
        <v>98</v>
      </c>
      <c r="G35" s="166"/>
      <c r="H35" s="165" t="s">
        <v>98</v>
      </c>
      <c r="I35" s="150" t="s">
        <v>98</v>
      </c>
      <c r="J35" s="141" t="s">
        <v>98</v>
      </c>
      <c r="K35" s="166" t="s">
        <v>98</v>
      </c>
      <c r="L35" s="152"/>
      <c r="M35" s="152"/>
      <c r="N35" s="152"/>
      <c r="O35" s="152"/>
      <c r="P35" s="152"/>
      <c r="Q35" s="152"/>
      <c r="R35" s="119"/>
      <c r="S35" s="119"/>
      <c r="T35" s="119"/>
      <c r="U35" s="119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ht="15.75" customHeight="1">
      <c r="A36" s="145">
        <v>3.0</v>
      </c>
      <c r="B36" s="146" t="s">
        <v>1030</v>
      </c>
      <c r="C36" s="146" t="s">
        <v>1012</v>
      </c>
      <c r="D36" s="155" t="s">
        <v>98</v>
      </c>
      <c r="E36" s="148" t="s">
        <v>98</v>
      </c>
      <c r="F36" s="155" t="s">
        <v>98</v>
      </c>
      <c r="G36" s="166"/>
      <c r="H36" s="164" t="s">
        <v>98</v>
      </c>
      <c r="I36" s="150" t="s">
        <v>98</v>
      </c>
      <c r="J36" s="141" t="s">
        <v>98</v>
      </c>
      <c r="K36" s="166" t="s">
        <v>98</v>
      </c>
      <c r="L36" s="156"/>
      <c r="M36" s="156"/>
      <c r="N36" s="156"/>
      <c r="O36" s="156"/>
      <c r="P36" s="156"/>
      <c r="Q36" s="156"/>
      <c r="R36" s="119"/>
      <c r="S36" s="119"/>
      <c r="T36" s="119"/>
      <c r="U36" s="119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ht="15.75" customHeight="1">
      <c r="A37" s="145">
        <v>4.0</v>
      </c>
      <c r="B37" s="146" t="s">
        <v>1031</v>
      </c>
      <c r="C37" s="146" t="s">
        <v>1005</v>
      </c>
      <c r="D37" s="147" t="s">
        <v>109</v>
      </c>
      <c r="E37" s="148" t="s">
        <v>109</v>
      </c>
      <c r="F37" s="147" t="s">
        <v>109</v>
      </c>
      <c r="G37" s="166"/>
      <c r="H37" s="164" t="s">
        <v>109</v>
      </c>
      <c r="I37" s="150" t="s">
        <v>109</v>
      </c>
      <c r="J37" s="141" t="s">
        <v>109</v>
      </c>
      <c r="K37" s="166" t="s">
        <v>109</v>
      </c>
      <c r="L37" s="152"/>
      <c r="M37" s="152"/>
      <c r="N37" s="152"/>
      <c r="O37" s="152"/>
      <c r="P37" s="152"/>
      <c r="Q37" s="152"/>
      <c r="R37" s="119"/>
      <c r="S37" s="119"/>
      <c r="T37" s="119"/>
      <c r="U37" s="119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ht="15.75" customHeight="1">
      <c r="A38" s="153">
        <v>5.0</v>
      </c>
      <c r="B38" s="154" t="s">
        <v>1032</v>
      </c>
      <c r="C38" s="154" t="s">
        <v>1012</v>
      </c>
      <c r="D38" s="147" t="s">
        <v>98</v>
      </c>
      <c r="E38" s="148" t="s">
        <v>98</v>
      </c>
      <c r="F38" s="147" t="s">
        <v>98</v>
      </c>
      <c r="G38" s="166"/>
      <c r="H38" s="165" t="s">
        <v>98</v>
      </c>
      <c r="I38" s="150" t="s">
        <v>98</v>
      </c>
      <c r="J38" s="141" t="s">
        <v>98</v>
      </c>
      <c r="K38" s="166" t="s">
        <v>98</v>
      </c>
      <c r="L38" s="152"/>
      <c r="M38" s="152"/>
      <c r="N38" s="152"/>
      <c r="O38" s="152"/>
      <c r="P38" s="152"/>
      <c r="Q38" s="152"/>
      <c r="R38" s="119"/>
      <c r="S38" s="119"/>
      <c r="T38" s="119"/>
      <c r="U38" s="119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ht="15.75" customHeight="1">
      <c r="A39" s="145">
        <v>6.0</v>
      </c>
      <c r="B39" s="146" t="s">
        <v>1033</v>
      </c>
      <c r="C39" s="146" t="s">
        <v>1012</v>
      </c>
      <c r="D39" s="155" t="s">
        <v>98</v>
      </c>
      <c r="E39" s="148" t="s">
        <v>98</v>
      </c>
      <c r="F39" s="155" t="s">
        <v>98</v>
      </c>
      <c r="G39" s="166"/>
      <c r="H39" s="164" t="s">
        <v>98</v>
      </c>
      <c r="I39" s="150" t="s">
        <v>98</v>
      </c>
      <c r="J39" s="141" t="s">
        <v>98</v>
      </c>
      <c r="K39" s="166" t="s">
        <v>98</v>
      </c>
      <c r="L39" s="156"/>
      <c r="M39" s="156"/>
      <c r="N39" s="156"/>
      <c r="O39" s="156"/>
      <c r="P39" s="156"/>
      <c r="Q39" s="156"/>
      <c r="R39" s="119"/>
      <c r="S39" s="119"/>
      <c r="T39" s="119"/>
      <c r="U39" s="119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ht="15.75" customHeight="1">
      <c r="A40" s="145">
        <v>7.0</v>
      </c>
      <c r="B40" s="146" t="s">
        <v>1034</v>
      </c>
      <c r="C40" s="146" t="s">
        <v>1012</v>
      </c>
      <c r="D40" s="147" t="s">
        <v>98</v>
      </c>
      <c r="E40" s="148" t="s">
        <v>98</v>
      </c>
      <c r="F40" s="147" t="s">
        <v>98</v>
      </c>
      <c r="G40" s="166"/>
      <c r="H40" s="164" t="s">
        <v>98</v>
      </c>
      <c r="I40" s="150" t="s">
        <v>98</v>
      </c>
      <c r="J40" s="141" t="s">
        <v>98</v>
      </c>
      <c r="K40" s="166" t="s">
        <v>98</v>
      </c>
      <c r="L40" s="152"/>
      <c r="M40" s="152"/>
      <c r="N40" s="152"/>
      <c r="O40" s="152"/>
      <c r="P40" s="152"/>
      <c r="Q40" s="152"/>
      <c r="R40" s="119"/>
      <c r="S40" s="119"/>
      <c r="T40" s="119"/>
      <c r="U40" s="119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ht="15.75" customHeight="1">
      <c r="A41" s="153">
        <v>8.0</v>
      </c>
      <c r="B41" s="154" t="s">
        <v>1035</v>
      </c>
      <c r="C41" s="154" t="s">
        <v>1005</v>
      </c>
      <c r="D41" s="155" t="s">
        <v>109</v>
      </c>
      <c r="E41" s="148" t="s">
        <v>109</v>
      </c>
      <c r="F41" s="155" t="s">
        <v>109</v>
      </c>
      <c r="G41" s="166"/>
      <c r="H41" s="165" t="s">
        <v>109</v>
      </c>
      <c r="I41" s="150" t="s">
        <v>109</v>
      </c>
      <c r="J41" s="141" t="s">
        <v>109</v>
      </c>
      <c r="K41" s="166" t="s">
        <v>109</v>
      </c>
      <c r="L41" s="156"/>
      <c r="M41" s="156"/>
      <c r="N41" s="156"/>
      <c r="O41" s="156"/>
      <c r="P41" s="156"/>
      <c r="Q41" s="156"/>
      <c r="R41" s="119"/>
      <c r="S41" s="119"/>
      <c r="T41" s="119"/>
      <c r="U41" s="119"/>
      <c r="V41" s="95"/>
      <c r="W41" s="95"/>
      <c r="X41" s="95"/>
      <c r="Y41" s="95"/>
      <c r="Z41" s="95"/>
      <c r="AA41" s="95"/>
      <c r="AB41" s="95"/>
      <c r="AC41" s="95"/>
      <c r="AD41" s="95"/>
      <c r="AE41" s="95"/>
    </row>
    <row r="42" ht="15.75" customHeight="1">
      <c r="A42" s="153">
        <v>9.0</v>
      </c>
      <c r="B42" s="154" t="s">
        <v>1036</v>
      </c>
      <c r="C42" s="154" t="s">
        <v>1012</v>
      </c>
      <c r="D42" s="147" t="s">
        <v>98</v>
      </c>
      <c r="E42" s="148" t="s">
        <v>98</v>
      </c>
      <c r="F42" s="147" t="s">
        <v>98</v>
      </c>
      <c r="G42" s="166"/>
      <c r="H42" s="165" t="s">
        <v>98</v>
      </c>
      <c r="I42" s="150" t="s">
        <v>98</v>
      </c>
      <c r="J42" s="141" t="s">
        <v>98</v>
      </c>
      <c r="K42" s="166" t="s">
        <v>98</v>
      </c>
      <c r="L42" s="152"/>
      <c r="M42" s="152"/>
      <c r="N42" s="152"/>
      <c r="O42" s="152"/>
      <c r="P42" s="152"/>
      <c r="Q42" s="152"/>
      <c r="R42" s="119"/>
      <c r="S42" s="119"/>
      <c r="T42" s="119"/>
      <c r="U42" s="119"/>
      <c r="V42" s="95"/>
      <c r="W42" s="95"/>
      <c r="X42" s="95"/>
      <c r="Y42" s="95"/>
      <c r="Z42" s="95"/>
      <c r="AA42" s="95"/>
      <c r="AB42" s="95"/>
      <c r="AC42" s="95"/>
      <c r="AD42" s="95"/>
      <c r="AE42" s="95"/>
    </row>
    <row r="43" ht="15.75" customHeight="1">
      <c r="A43" s="145">
        <v>10.0</v>
      </c>
      <c r="B43" s="146" t="s">
        <v>1037</v>
      </c>
      <c r="C43" s="146" t="s">
        <v>1005</v>
      </c>
      <c r="D43" s="155" t="s">
        <v>109</v>
      </c>
      <c r="E43" s="148" t="s">
        <v>109</v>
      </c>
      <c r="F43" s="155" t="s">
        <v>109</v>
      </c>
      <c r="G43" s="166"/>
      <c r="H43" s="164" t="s">
        <v>109</v>
      </c>
      <c r="I43" s="150" t="s">
        <v>109</v>
      </c>
      <c r="J43" s="141" t="s">
        <v>109</v>
      </c>
      <c r="K43" s="166" t="s">
        <v>109</v>
      </c>
      <c r="L43" s="156"/>
      <c r="M43" s="156"/>
      <c r="N43" s="156"/>
      <c r="O43" s="156"/>
      <c r="P43" s="156"/>
      <c r="Q43" s="156"/>
      <c r="R43" s="119"/>
      <c r="S43" s="119"/>
      <c r="T43" s="119"/>
      <c r="U43" s="119"/>
      <c r="V43" s="95"/>
      <c r="W43" s="95"/>
      <c r="X43" s="95"/>
      <c r="Y43" s="95"/>
      <c r="Z43" s="95"/>
      <c r="AA43" s="95"/>
      <c r="AB43" s="95"/>
      <c r="AC43" s="95"/>
      <c r="AD43" s="95"/>
      <c r="AE43" s="95"/>
    </row>
    <row r="44" ht="15.75" customHeight="1">
      <c r="A44" s="153">
        <v>11.0</v>
      </c>
      <c r="B44" s="154" t="s">
        <v>1038</v>
      </c>
      <c r="C44" s="154" t="s">
        <v>1012</v>
      </c>
      <c r="D44" s="147" t="s">
        <v>98</v>
      </c>
      <c r="E44" s="148" t="s">
        <v>98</v>
      </c>
      <c r="F44" s="147" t="s">
        <v>98</v>
      </c>
      <c r="G44" s="166"/>
      <c r="H44" s="165" t="s">
        <v>98</v>
      </c>
      <c r="I44" s="150" t="s">
        <v>98</v>
      </c>
      <c r="J44" s="141" t="s">
        <v>98</v>
      </c>
      <c r="K44" s="166" t="s">
        <v>98</v>
      </c>
      <c r="L44" s="152"/>
      <c r="M44" s="152"/>
      <c r="N44" s="152"/>
      <c r="O44" s="152"/>
      <c r="P44" s="152"/>
      <c r="Q44" s="152"/>
      <c r="R44" s="119"/>
      <c r="S44" s="119"/>
      <c r="T44" s="119"/>
      <c r="U44" s="119"/>
      <c r="V44" s="95"/>
      <c r="W44" s="95"/>
      <c r="X44" s="95"/>
      <c r="Y44" s="95"/>
      <c r="Z44" s="95"/>
      <c r="AA44" s="95"/>
      <c r="AB44" s="95"/>
      <c r="AC44" s="95"/>
      <c r="AD44" s="95"/>
      <c r="AE44" s="95"/>
    </row>
    <row r="45" ht="15.75" customHeight="1">
      <c r="A45" s="145">
        <v>12.0</v>
      </c>
      <c r="B45" s="146" t="s">
        <v>1039</v>
      </c>
      <c r="C45" s="146" t="s">
        <v>1012</v>
      </c>
      <c r="D45" s="155" t="s">
        <v>204</v>
      </c>
      <c r="E45" s="148" t="s">
        <v>204</v>
      </c>
      <c r="F45" s="155" t="s">
        <v>98</v>
      </c>
      <c r="G45" s="166"/>
      <c r="H45" s="164" t="s">
        <v>98</v>
      </c>
      <c r="I45" s="150" t="s">
        <v>98</v>
      </c>
      <c r="J45" s="141" t="s">
        <v>98</v>
      </c>
      <c r="K45" s="166" t="s">
        <v>98</v>
      </c>
      <c r="L45" s="156"/>
      <c r="M45" s="156"/>
      <c r="N45" s="156"/>
      <c r="O45" s="156"/>
      <c r="P45" s="156"/>
      <c r="Q45" s="156"/>
      <c r="R45" s="119"/>
      <c r="S45" s="119"/>
      <c r="T45" s="119"/>
      <c r="U45" s="119"/>
      <c r="V45" s="95"/>
      <c r="W45" s="95"/>
      <c r="X45" s="95"/>
      <c r="Y45" s="95"/>
      <c r="Z45" s="95"/>
      <c r="AA45" s="95"/>
      <c r="AB45" s="95"/>
      <c r="AC45" s="95"/>
      <c r="AD45" s="95"/>
      <c r="AE45" s="95"/>
    </row>
    <row r="46" ht="15.75" customHeight="1">
      <c r="A46" s="145">
        <v>13.0</v>
      </c>
      <c r="B46" s="146" t="s">
        <v>1040</v>
      </c>
      <c r="C46" s="146" t="s">
        <v>1012</v>
      </c>
      <c r="D46" s="147" t="s">
        <v>98</v>
      </c>
      <c r="E46" s="148" t="s">
        <v>98</v>
      </c>
      <c r="F46" s="147" t="s">
        <v>98</v>
      </c>
      <c r="G46" s="166"/>
      <c r="H46" s="164" t="s">
        <v>98</v>
      </c>
      <c r="I46" s="150" t="s">
        <v>98</v>
      </c>
      <c r="J46" s="141" t="s">
        <v>98</v>
      </c>
      <c r="K46" s="166" t="s">
        <v>98</v>
      </c>
      <c r="L46" s="152"/>
      <c r="M46" s="152"/>
      <c r="N46" s="152"/>
      <c r="O46" s="152"/>
      <c r="P46" s="152"/>
      <c r="Q46" s="152"/>
      <c r="R46" s="119"/>
      <c r="S46" s="119"/>
      <c r="T46" s="119"/>
      <c r="U46" s="119"/>
      <c r="V46" s="95"/>
      <c r="W46" s="95"/>
      <c r="X46" s="95"/>
      <c r="Y46" s="95"/>
      <c r="Z46" s="95"/>
      <c r="AA46" s="95"/>
      <c r="AB46" s="95"/>
      <c r="AC46" s="95"/>
      <c r="AD46" s="95"/>
      <c r="AE46" s="95"/>
    </row>
    <row r="47" ht="15.75" customHeight="1">
      <c r="A47" s="145">
        <v>14.0</v>
      </c>
      <c r="B47" s="146" t="s">
        <v>1041</v>
      </c>
      <c r="C47" s="146" t="s">
        <v>1012</v>
      </c>
      <c r="D47" s="155" t="s">
        <v>98</v>
      </c>
      <c r="E47" s="148" t="s">
        <v>98</v>
      </c>
      <c r="F47" s="155" t="s">
        <v>98</v>
      </c>
      <c r="G47" s="166"/>
      <c r="H47" s="164" t="s">
        <v>98</v>
      </c>
      <c r="I47" s="150" t="s">
        <v>98</v>
      </c>
      <c r="J47" s="141" t="s">
        <v>98</v>
      </c>
      <c r="K47" s="166" t="s">
        <v>98</v>
      </c>
      <c r="L47" s="156"/>
      <c r="M47" s="156"/>
      <c r="N47" s="156"/>
      <c r="O47" s="156"/>
      <c r="P47" s="156"/>
      <c r="Q47" s="156"/>
      <c r="R47" s="119"/>
      <c r="S47" s="119"/>
      <c r="T47" s="119"/>
      <c r="U47" s="119"/>
      <c r="V47" s="95"/>
      <c r="W47" s="95"/>
      <c r="X47" s="95"/>
      <c r="Y47" s="95"/>
      <c r="Z47" s="95"/>
      <c r="AA47" s="95"/>
      <c r="AB47" s="95"/>
      <c r="AC47" s="95"/>
      <c r="AD47" s="95"/>
      <c r="AE47" s="95"/>
    </row>
    <row r="48" ht="15.75" customHeight="1">
      <c r="A48" s="153">
        <v>15.0</v>
      </c>
      <c r="B48" s="154" t="s">
        <v>1042</v>
      </c>
      <c r="C48" s="154" t="s">
        <v>1012</v>
      </c>
      <c r="D48" s="147" t="s">
        <v>98</v>
      </c>
      <c r="E48" s="148" t="s">
        <v>98</v>
      </c>
      <c r="F48" s="147" t="s">
        <v>98</v>
      </c>
      <c r="G48" s="166"/>
      <c r="H48" s="165" t="s">
        <v>98</v>
      </c>
      <c r="I48" s="150" t="s">
        <v>98</v>
      </c>
      <c r="J48" s="141" t="s">
        <v>98</v>
      </c>
      <c r="K48" s="166" t="s">
        <v>98</v>
      </c>
      <c r="L48" s="152"/>
      <c r="M48" s="152"/>
      <c r="N48" s="152"/>
      <c r="O48" s="152"/>
      <c r="P48" s="152"/>
      <c r="Q48" s="152"/>
      <c r="R48" s="119"/>
      <c r="S48" s="119"/>
      <c r="T48" s="119"/>
      <c r="U48" s="119"/>
      <c r="V48" s="95"/>
      <c r="W48" s="95"/>
      <c r="X48" s="95"/>
      <c r="Y48" s="95"/>
      <c r="Z48" s="95"/>
      <c r="AA48" s="95"/>
      <c r="AB48" s="95"/>
      <c r="AC48" s="95"/>
      <c r="AD48" s="95"/>
      <c r="AE48" s="95"/>
    </row>
    <row r="49" ht="15.75" customHeight="1">
      <c r="A49" s="145">
        <v>16.0</v>
      </c>
      <c r="B49" s="146" t="s">
        <v>1043</v>
      </c>
      <c r="C49" s="146" t="s">
        <v>1012</v>
      </c>
      <c r="D49" s="155" t="s">
        <v>109</v>
      </c>
      <c r="E49" s="148" t="s">
        <v>109</v>
      </c>
      <c r="F49" s="155" t="s">
        <v>109</v>
      </c>
      <c r="G49" s="166"/>
      <c r="H49" s="164" t="s">
        <v>204</v>
      </c>
      <c r="I49" s="150" t="s">
        <v>98</v>
      </c>
      <c r="J49" s="141" t="s">
        <v>98</v>
      </c>
      <c r="K49" s="150" t="s">
        <v>109</v>
      </c>
      <c r="L49" s="156"/>
      <c r="M49" s="156"/>
      <c r="N49" s="156"/>
      <c r="O49" s="156"/>
      <c r="P49" s="156"/>
      <c r="Q49" s="156"/>
      <c r="R49" s="119"/>
      <c r="S49" s="119"/>
      <c r="T49" s="119"/>
      <c r="U49" s="119"/>
      <c r="V49" s="95"/>
      <c r="W49" s="95"/>
      <c r="X49" s="95"/>
      <c r="Y49" s="95"/>
      <c r="Z49" s="95"/>
      <c r="AA49" s="95"/>
      <c r="AB49" s="95"/>
      <c r="AC49" s="95"/>
      <c r="AD49" s="95"/>
      <c r="AE49" s="95"/>
    </row>
    <row r="50" ht="15.75" customHeight="1">
      <c r="A50" s="145">
        <v>17.0</v>
      </c>
      <c r="B50" s="146" t="s">
        <v>1044</v>
      </c>
      <c r="C50" s="146" t="s">
        <v>1012</v>
      </c>
      <c r="D50" s="147" t="s">
        <v>98</v>
      </c>
      <c r="E50" s="148" t="s">
        <v>98</v>
      </c>
      <c r="F50" s="147" t="s">
        <v>98</v>
      </c>
      <c r="G50" s="166"/>
      <c r="H50" s="164" t="s">
        <v>98</v>
      </c>
      <c r="I50" s="150" t="s">
        <v>98</v>
      </c>
      <c r="J50" s="141" t="s">
        <v>98</v>
      </c>
      <c r="K50" s="166" t="s">
        <v>98</v>
      </c>
      <c r="L50" s="152"/>
      <c r="M50" s="152"/>
      <c r="N50" s="152"/>
      <c r="O50" s="152"/>
      <c r="P50" s="152"/>
      <c r="Q50" s="152"/>
      <c r="R50" s="119"/>
      <c r="S50" s="119"/>
      <c r="T50" s="119"/>
      <c r="U50" s="119"/>
      <c r="V50" s="95"/>
      <c r="W50" s="95"/>
      <c r="X50" s="95"/>
      <c r="Y50" s="95"/>
      <c r="Z50" s="95"/>
      <c r="AA50" s="95"/>
      <c r="AB50" s="95"/>
      <c r="AC50" s="95"/>
      <c r="AD50" s="95"/>
      <c r="AE50" s="95"/>
    </row>
    <row r="51" ht="15.75" customHeight="1">
      <c r="A51" s="145">
        <v>18.0</v>
      </c>
      <c r="B51" s="146" t="s">
        <v>1045</v>
      </c>
      <c r="C51" s="146" t="s">
        <v>1012</v>
      </c>
      <c r="D51" s="155" t="s">
        <v>98</v>
      </c>
      <c r="E51" s="148" t="s">
        <v>98</v>
      </c>
      <c r="F51" s="155" t="s">
        <v>98</v>
      </c>
      <c r="G51" s="166"/>
      <c r="H51" s="164" t="s">
        <v>98</v>
      </c>
      <c r="I51" s="150" t="s">
        <v>98</v>
      </c>
      <c r="J51" s="141" t="s">
        <v>98</v>
      </c>
      <c r="K51" s="166" t="s">
        <v>98</v>
      </c>
      <c r="L51" s="156"/>
      <c r="M51" s="156"/>
      <c r="N51" s="156"/>
      <c r="O51" s="156"/>
      <c r="P51" s="156"/>
      <c r="Q51" s="156"/>
      <c r="R51" s="119"/>
      <c r="S51" s="119"/>
      <c r="T51" s="119"/>
      <c r="U51" s="119"/>
      <c r="V51" s="95"/>
      <c r="W51" s="95"/>
      <c r="X51" s="95"/>
      <c r="Y51" s="95"/>
      <c r="Z51" s="95"/>
      <c r="AA51" s="95"/>
      <c r="AB51" s="95"/>
      <c r="AC51" s="95"/>
      <c r="AD51" s="95"/>
      <c r="AE51" s="95"/>
    </row>
    <row r="52" ht="15.75" customHeight="1">
      <c r="A52" s="145">
        <v>19.0</v>
      </c>
      <c r="B52" s="146" t="s">
        <v>1046</v>
      </c>
      <c r="C52" s="146" t="s">
        <v>1012</v>
      </c>
      <c r="D52" s="147" t="s">
        <v>98</v>
      </c>
      <c r="E52" s="148" t="s">
        <v>98</v>
      </c>
      <c r="F52" s="147" t="s">
        <v>98</v>
      </c>
      <c r="G52" s="166"/>
      <c r="H52" s="164" t="s">
        <v>98</v>
      </c>
      <c r="I52" s="150" t="s">
        <v>98</v>
      </c>
      <c r="J52" s="141" t="s">
        <v>98</v>
      </c>
      <c r="K52" s="166" t="s">
        <v>98</v>
      </c>
      <c r="L52" s="152"/>
      <c r="M52" s="152"/>
      <c r="N52" s="152"/>
      <c r="O52" s="152"/>
      <c r="P52" s="152"/>
      <c r="Q52" s="152"/>
      <c r="R52" s="119"/>
      <c r="S52" s="119"/>
      <c r="T52" s="119"/>
      <c r="U52" s="119"/>
      <c r="V52" s="95"/>
      <c r="W52" s="95"/>
      <c r="X52" s="95"/>
      <c r="Y52" s="95"/>
      <c r="Z52" s="95"/>
      <c r="AA52" s="95"/>
      <c r="AB52" s="95"/>
      <c r="AC52" s="95"/>
      <c r="AD52" s="95"/>
      <c r="AE52" s="95"/>
    </row>
    <row r="53" ht="15.75" customHeight="1">
      <c r="A53" s="153">
        <v>20.0</v>
      </c>
      <c r="B53" s="154" t="s">
        <v>1047</v>
      </c>
      <c r="C53" s="154" t="s">
        <v>1012</v>
      </c>
      <c r="D53" s="155" t="s">
        <v>98</v>
      </c>
      <c r="E53" s="148" t="s">
        <v>109</v>
      </c>
      <c r="F53" s="155" t="s">
        <v>98</v>
      </c>
      <c r="G53" s="166"/>
      <c r="H53" s="165" t="s">
        <v>98</v>
      </c>
      <c r="I53" s="150" t="s">
        <v>98</v>
      </c>
      <c r="J53" s="141" t="s">
        <v>98</v>
      </c>
      <c r="K53" s="166" t="s">
        <v>98</v>
      </c>
      <c r="L53" s="156"/>
      <c r="M53" s="156"/>
      <c r="N53" s="156"/>
      <c r="O53" s="156"/>
      <c r="P53" s="156"/>
      <c r="Q53" s="156"/>
      <c r="R53" s="119"/>
      <c r="S53" s="119"/>
      <c r="T53" s="119"/>
      <c r="U53" s="119"/>
      <c r="V53" s="95"/>
      <c r="W53" s="95"/>
      <c r="X53" s="95"/>
      <c r="Y53" s="95"/>
      <c r="Z53" s="95"/>
      <c r="AA53" s="95"/>
      <c r="AB53" s="95"/>
      <c r="AC53" s="95"/>
      <c r="AD53" s="95"/>
      <c r="AE53" s="95"/>
    </row>
    <row r="54" ht="15.75" customHeight="1">
      <c r="A54" s="153">
        <v>21.0</v>
      </c>
      <c r="B54" s="154" t="s">
        <v>1048</v>
      </c>
      <c r="C54" s="154" t="s">
        <v>1005</v>
      </c>
      <c r="D54" s="147" t="s">
        <v>109</v>
      </c>
      <c r="E54" s="148" t="s">
        <v>109</v>
      </c>
      <c r="F54" s="147" t="s">
        <v>109</v>
      </c>
      <c r="G54" s="166"/>
      <c r="H54" s="165" t="s">
        <v>109</v>
      </c>
      <c r="I54" s="150" t="s">
        <v>109</v>
      </c>
      <c r="J54" s="141" t="s">
        <v>109</v>
      </c>
      <c r="K54" s="166" t="s">
        <v>109</v>
      </c>
      <c r="L54" s="152"/>
      <c r="M54" s="152"/>
      <c r="N54" s="152"/>
      <c r="O54" s="152"/>
      <c r="P54" s="152"/>
      <c r="Q54" s="152"/>
      <c r="R54" s="119"/>
      <c r="S54" s="119"/>
      <c r="T54" s="119"/>
      <c r="U54" s="119"/>
      <c r="V54" s="95"/>
      <c r="W54" s="95"/>
      <c r="X54" s="95"/>
      <c r="Y54" s="95"/>
      <c r="Z54" s="95"/>
      <c r="AA54" s="95"/>
      <c r="AB54" s="95"/>
      <c r="AC54" s="95"/>
      <c r="AD54" s="95"/>
      <c r="AE54" s="95"/>
    </row>
    <row r="55" ht="15.75" customHeight="1">
      <c r="A55" s="153">
        <v>22.0</v>
      </c>
      <c r="B55" s="154" t="s">
        <v>1049</v>
      </c>
      <c r="C55" s="154" t="s">
        <v>1005</v>
      </c>
      <c r="D55" s="155" t="s">
        <v>109</v>
      </c>
      <c r="E55" s="148" t="s">
        <v>109</v>
      </c>
      <c r="F55" s="155" t="s">
        <v>109</v>
      </c>
      <c r="G55" s="166"/>
      <c r="H55" s="165" t="s">
        <v>109</v>
      </c>
      <c r="I55" s="150" t="s">
        <v>109</v>
      </c>
      <c r="J55" s="141" t="s">
        <v>109</v>
      </c>
      <c r="K55" s="166" t="s">
        <v>109</v>
      </c>
      <c r="L55" s="156"/>
      <c r="M55" s="156"/>
      <c r="N55" s="156"/>
      <c r="O55" s="156"/>
      <c r="P55" s="156"/>
      <c r="Q55" s="156"/>
      <c r="R55" s="119"/>
      <c r="S55" s="119"/>
      <c r="T55" s="119"/>
      <c r="U55" s="119"/>
      <c r="V55" s="95"/>
      <c r="W55" s="95"/>
      <c r="X55" s="95"/>
      <c r="Y55" s="95"/>
      <c r="Z55" s="95"/>
      <c r="AA55" s="95"/>
      <c r="AB55" s="95"/>
      <c r="AC55" s="95"/>
      <c r="AD55" s="95"/>
      <c r="AE55" s="95"/>
    </row>
    <row r="56" ht="15.75" customHeight="1">
      <c r="A56" s="153">
        <v>23.0</v>
      </c>
      <c r="B56" s="154" t="s">
        <v>1050</v>
      </c>
      <c r="C56" s="154" t="s">
        <v>1005</v>
      </c>
      <c r="D56" s="147" t="s">
        <v>109</v>
      </c>
      <c r="E56" s="148" t="s">
        <v>109</v>
      </c>
      <c r="F56" s="147" t="s">
        <v>109</v>
      </c>
      <c r="G56" s="166"/>
      <c r="H56" s="165" t="s">
        <v>109</v>
      </c>
      <c r="I56" s="150" t="s">
        <v>109</v>
      </c>
      <c r="J56" s="141" t="s">
        <v>109</v>
      </c>
      <c r="K56" s="166" t="s">
        <v>109</v>
      </c>
      <c r="L56" s="152"/>
      <c r="M56" s="152"/>
      <c r="N56" s="152"/>
      <c r="O56" s="152"/>
      <c r="P56" s="152"/>
      <c r="Q56" s="152"/>
      <c r="R56" s="119"/>
      <c r="S56" s="119"/>
      <c r="T56" s="119"/>
      <c r="U56" s="119"/>
      <c r="V56" s="95"/>
      <c r="W56" s="95"/>
      <c r="X56" s="95"/>
      <c r="Y56" s="95"/>
      <c r="Z56" s="95"/>
      <c r="AA56" s="95"/>
      <c r="AB56" s="95"/>
      <c r="AC56" s="95"/>
      <c r="AD56" s="95"/>
      <c r="AE56" s="95"/>
    </row>
    <row r="57" ht="15.75" customHeight="1">
      <c r="A57" s="145">
        <v>24.0</v>
      </c>
      <c r="B57" s="146" t="s">
        <v>1051</v>
      </c>
      <c r="C57" s="146" t="s">
        <v>1012</v>
      </c>
      <c r="D57" s="155" t="s">
        <v>98</v>
      </c>
      <c r="E57" s="148" t="s">
        <v>98</v>
      </c>
      <c r="F57" s="155" t="s">
        <v>98</v>
      </c>
      <c r="G57" s="166"/>
      <c r="H57" s="164" t="s">
        <v>98</v>
      </c>
      <c r="I57" s="150" t="s">
        <v>98</v>
      </c>
      <c r="J57" s="141" t="s">
        <v>98</v>
      </c>
      <c r="K57" s="166" t="s">
        <v>98</v>
      </c>
      <c r="L57" s="156"/>
      <c r="M57" s="156"/>
      <c r="N57" s="156"/>
      <c r="O57" s="156"/>
      <c r="P57" s="156"/>
      <c r="Q57" s="156"/>
      <c r="R57" s="119"/>
      <c r="S57" s="119"/>
      <c r="T57" s="119"/>
      <c r="U57" s="119"/>
      <c r="V57" s="95"/>
      <c r="W57" s="95"/>
      <c r="X57" s="95"/>
      <c r="Y57" s="95"/>
      <c r="Z57" s="95"/>
      <c r="AA57" s="95"/>
      <c r="AB57" s="95"/>
      <c r="AC57" s="95"/>
      <c r="AD57" s="95"/>
      <c r="AE57" s="95"/>
    </row>
    <row r="58" ht="15.75" customHeight="1">
      <c r="A58" s="145">
        <v>25.0</v>
      </c>
      <c r="B58" s="146" t="s">
        <v>1052</v>
      </c>
      <c r="C58" s="146" t="s">
        <v>1005</v>
      </c>
      <c r="D58" s="147" t="s">
        <v>109</v>
      </c>
      <c r="E58" s="148" t="s">
        <v>109</v>
      </c>
      <c r="F58" s="147" t="s">
        <v>109</v>
      </c>
      <c r="G58" s="166"/>
      <c r="H58" s="164" t="s">
        <v>109</v>
      </c>
      <c r="I58" s="150" t="s">
        <v>109</v>
      </c>
      <c r="J58" s="141" t="s">
        <v>109</v>
      </c>
      <c r="K58" s="166" t="s">
        <v>109</v>
      </c>
      <c r="L58" s="152"/>
      <c r="M58" s="152"/>
      <c r="N58" s="152"/>
      <c r="O58" s="152"/>
      <c r="P58" s="152"/>
      <c r="Q58" s="152"/>
      <c r="R58" s="119"/>
      <c r="S58" s="119"/>
      <c r="T58" s="119"/>
      <c r="U58" s="119"/>
      <c r="V58" s="95"/>
      <c r="W58" s="95"/>
      <c r="X58" s="95"/>
      <c r="Y58" s="95"/>
      <c r="Z58" s="95"/>
      <c r="AA58" s="95"/>
      <c r="AB58" s="95"/>
      <c r="AC58" s="95"/>
      <c r="AD58" s="95"/>
      <c r="AE58" s="95"/>
    </row>
    <row r="59" ht="15.75" customHeight="1">
      <c r="A59" s="145">
        <v>26.0</v>
      </c>
      <c r="B59" s="146" t="s">
        <v>1053</v>
      </c>
      <c r="C59" s="146" t="s">
        <v>1012</v>
      </c>
      <c r="D59" s="155" t="s">
        <v>98</v>
      </c>
      <c r="E59" s="148" t="s">
        <v>98</v>
      </c>
      <c r="F59" s="155" t="s">
        <v>98</v>
      </c>
      <c r="G59" s="166"/>
      <c r="H59" s="164" t="s">
        <v>98</v>
      </c>
      <c r="I59" s="150" t="s">
        <v>98</v>
      </c>
      <c r="J59" s="141" t="s">
        <v>98</v>
      </c>
      <c r="K59" s="166" t="s">
        <v>98</v>
      </c>
      <c r="L59" s="156"/>
      <c r="M59" s="156"/>
      <c r="N59" s="156"/>
      <c r="O59" s="156"/>
      <c r="P59" s="156"/>
      <c r="Q59" s="156"/>
      <c r="R59" s="119"/>
      <c r="S59" s="119"/>
      <c r="T59" s="119"/>
      <c r="U59" s="119"/>
      <c r="V59" s="95"/>
      <c r="W59" s="95"/>
      <c r="X59" s="95"/>
      <c r="Y59" s="95"/>
      <c r="Z59" s="95"/>
      <c r="AA59" s="95"/>
      <c r="AB59" s="95"/>
      <c r="AC59" s="95"/>
      <c r="AD59" s="95"/>
      <c r="AE59" s="95"/>
    </row>
    <row r="60" ht="15.75" customHeight="1">
      <c r="A60" s="145">
        <v>27.0</v>
      </c>
      <c r="B60" s="146" t="s">
        <v>1054</v>
      </c>
      <c r="C60" s="146" t="s">
        <v>1012</v>
      </c>
      <c r="D60" s="147" t="s">
        <v>98</v>
      </c>
      <c r="E60" s="148" t="s">
        <v>98</v>
      </c>
      <c r="F60" s="147" t="s">
        <v>98</v>
      </c>
      <c r="G60" s="166"/>
      <c r="H60" s="164" t="s">
        <v>98</v>
      </c>
      <c r="I60" s="150" t="s">
        <v>98</v>
      </c>
      <c r="J60" s="141" t="s">
        <v>98</v>
      </c>
      <c r="K60" s="166" t="s">
        <v>98</v>
      </c>
      <c r="L60" s="152"/>
      <c r="M60" s="152"/>
      <c r="N60" s="152"/>
      <c r="O60" s="152"/>
      <c r="P60" s="152"/>
      <c r="Q60" s="152"/>
      <c r="R60" s="119"/>
      <c r="S60" s="119"/>
      <c r="T60" s="119"/>
      <c r="U60" s="119"/>
      <c r="V60" s="95"/>
      <c r="W60" s="95"/>
      <c r="X60" s="95"/>
      <c r="Y60" s="95"/>
      <c r="Z60" s="95"/>
      <c r="AA60" s="95"/>
      <c r="AB60" s="95"/>
      <c r="AC60" s="95"/>
      <c r="AD60" s="95"/>
      <c r="AE60" s="95"/>
    </row>
    <row r="61" ht="15.75" customHeight="1">
      <c r="A61" s="145">
        <v>28.0</v>
      </c>
      <c r="B61" s="146" t="s">
        <v>1055</v>
      </c>
      <c r="C61" s="146" t="s">
        <v>1012</v>
      </c>
      <c r="D61" s="155" t="s">
        <v>98</v>
      </c>
      <c r="E61" s="148" t="s">
        <v>98</v>
      </c>
      <c r="F61" s="155" t="s">
        <v>98</v>
      </c>
      <c r="G61" s="166"/>
      <c r="H61" s="164" t="s">
        <v>98</v>
      </c>
      <c r="I61" s="150" t="s">
        <v>98</v>
      </c>
      <c r="J61" s="141" t="s">
        <v>98</v>
      </c>
      <c r="K61" s="166" t="s">
        <v>98</v>
      </c>
      <c r="L61" s="156"/>
      <c r="M61" s="156"/>
      <c r="N61" s="156"/>
      <c r="O61" s="156"/>
      <c r="P61" s="156"/>
      <c r="Q61" s="156"/>
      <c r="R61" s="119"/>
      <c r="S61" s="119"/>
      <c r="T61" s="119"/>
      <c r="U61" s="119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ht="15.75" customHeight="1">
      <c r="A62" s="153">
        <v>29.0</v>
      </c>
      <c r="B62" s="154" t="s">
        <v>1056</v>
      </c>
      <c r="C62" s="154" t="s">
        <v>1012</v>
      </c>
      <c r="D62" s="147" t="s">
        <v>98</v>
      </c>
      <c r="E62" s="148" t="s">
        <v>98</v>
      </c>
      <c r="F62" s="147" t="s">
        <v>98</v>
      </c>
      <c r="G62" s="166"/>
      <c r="H62" s="165" t="s">
        <v>98</v>
      </c>
      <c r="I62" s="150" t="s">
        <v>98</v>
      </c>
      <c r="J62" s="141" t="s">
        <v>98</v>
      </c>
      <c r="K62" s="166" t="s">
        <v>98</v>
      </c>
      <c r="L62" s="152"/>
      <c r="M62" s="152"/>
      <c r="N62" s="152"/>
      <c r="O62" s="152"/>
      <c r="P62" s="152"/>
      <c r="Q62" s="152"/>
      <c r="R62" s="119"/>
      <c r="S62" s="119"/>
      <c r="T62" s="119"/>
      <c r="U62" s="119"/>
      <c r="V62" s="95"/>
      <c r="W62" s="95"/>
      <c r="X62" s="95"/>
      <c r="Y62" s="95"/>
      <c r="Z62" s="95"/>
      <c r="AA62" s="95"/>
      <c r="AB62" s="95"/>
      <c r="AC62" s="95"/>
      <c r="AD62" s="95"/>
      <c r="AE62" s="95"/>
    </row>
    <row r="63" ht="15.75" customHeight="1">
      <c r="A63" s="153">
        <v>30.0</v>
      </c>
      <c r="B63" s="154" t="s">
        <v>1057</v>
      </c>
      <c r="C63" s="154" t="s">
        <v>1012</v>
      </c>
      <c r="D63" s="155" t="s">
        <v>98</v>
      </c>
      <c r="E63" s="148" t="s">
        <v>98</v>
      </c>
      <c r="F63" s="155" t="s">
        <v>98</v>
      </c>
      <c r="G63" s="166"/>
      <c r="H63" s="165" t="s">
        <v>98</v>
      </c>
      <c r="I63" s="150" t="s">
        <v>98</v>
      </c>
      <c r="J63" s="141" t="s">
        <v>98</v>
      </c>
      <c r="K63" s="166" t="s">
        <v>98</v>
      </c>
      <c r="L63" s="156"/>
      <c r="M63" s="156"/>
      <c r="N63" s="156"/>
      <c r="O63" s="156"/>
      <c r="P63" s="156"/>
      <c r="Q63" s="156"/>
      <c r="R63" s="119"/>
      <c r="S63" s="119"/>
      <c r="T63" s="119"/>
      <c r="U63" s="119"/>
      <c r="V63" s="95"/>
      <c r="W63" s="95"/>
      <c r="X63" s="95"/>
      <c r="Y63" s="95"/>
      <c r="Z63" s="95"/>
      <c r="AA63" s="95"/>
      <c r="AB63" s="95"/>
      <c r="AC63" s="95"/>
      <c r="AD63" s="95"/>
      <c r="AE63" s="95"/>
    </row>
    <row r="64" ht="15.75" customHeight="1">
      <c r="A64" s="153">
        <v>31.0</v>
      </c>
      <c r="B64" s="154" t="s">
        <v>1058</v>
      </c>
      <c r="C64" s="154" t="s">
        <v>1012</v>
      </c>
      <c r="D64" s="147" t="s">
        <v>98</v>
      </c>
      <c r="E64" s="148" t="s">
        <v>98</v>
      </c>
      <c r="F64" s="147" t="s">
        <v>98</v>
      </c>
      <c r="G64" s="166"/>
      <c r="H64" s="165" t="s">
        <v>204</v>
      </c>
      <c r="I64" s="150" t="s">
        <v>98</v>
      </c>
      <c r="J64" s="141" t="s">
        <v>98</v>
      </c>
      <c r="K64" s="166" t="s">
        <v>98</v>
      </c>
      <c r="L64" s="152"/>
      <c r="M64" s="152"/>
      <c r="N64" s="152"/>
      <c r="O64" s="152"/>
      <c r="P64" s="152"/>
      <c r="Q64" s="152"/>
      <c r="R64" s="119"/>
      <c r="S64" s="119"/>
      <c r="T64" s="119"/>
      <c r="U64" s="119"/>
      <c r="V64" s="95"/>
      <c r="W64" s="95"/>
      <c r="X64" s="95"/>
      <c r="Y64" s="95"/>
      <c r="Z64" s="95"/>
      <c r="AA64" s="95"/>
      <c r="AB64" s="95"/>
      <c r="AC64" s="95"/>
      <c r="AD64" s="95"/>
      <c r="AE64" s="95"/>
    </row>
    <row r="65" ht="15.75" customHeight="1">
      <c r="A65" s="145">
        <v>32.0</v>
      </c>
      <c r="B65" s="146" t="s">
        <v>1059</v>
      </c>
      <c r="C65" s="146" t="s">
        <v>1012</v>
      </c>
      <c r="D65" s="155" t="s">
        <v>98</v>
      </c>
      <c r="E65" s="148" t="s">
        <v>98</v>
      </c>
      <c r="F65" s="155" t="s">
        <v>98</v>
      </c>
      <c r="G65" s="166"/>
      <c r="H65" s="164" t="s">
        <v>204</v>
      </c>
      <c r="I65" s="150" t="s">
        <v>98</v>
      </c>
      <c r="J65" s="141" t="s">
        <v>98</v>
      </c>
      <c r="K65" s="166" t="s">
        <v>98</v>
      </c>
      <c r="L65" s="156"/>
      <c r="M65" s="156"/>
      <c r="N65" s="156"/>
      <c r="O65" s="156"/>
      <c r="P65" s="156"/>
      <c r="Q65" s="156"/>
      <c r="R65" s="119"/>
      <c r="S65" s="119"/>
      <c r="T65" s="119"/>
      <c r="U65" s="119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ht="15.75" customHeight="1">
      <c r="A66" s="153">
        <v>33.0</v>
      </c>
      <c r="B66" s="154" t="s">
        <v>1060</v>
      </c>
      <c r="C66" s="154" t="s">
        <v>1012</v>
      </c>
      <c r="D66" s="147" t="s">
        <v>98</v>
      </c>
      <c r="E66" s="148" t="s">
        <v>98</v>
      </c>
      <c r="F66" s="147" t="s">
        <v>98</v>
      </c>
      <c r="G66" s="166"/>
      <c r="H66" s="165" t="s">
        <v>98</v>
      </c>
      <c r="I66" s="150" t="s">
        <v>98</v>
      </c>
      <c r="J66" s="141" t="s">
        <v>98</v>
      </c>
      <c r="K66" s="166" t="s">
        <v>98</v>
      </c>
      <c r="L66" s="152"/>
      <c r="M66" s="152"/>
      <c r="N66" s="152"/>
      <c r="O66" s="152"/>
      <c r="P66" s="152"/>
      <c r="Q66" s="152"/>
      <c r="R66" s="119"/>
      <c r="S66" s="119"/>
      <c r="T66" s="119"/>
      <c r="U66" s="119"/>
      <c r="V66" s="95"/>
      <c r="W66" s="95"/>
      <c r="X66" s="95"/>
      <c r="Y66" s="95"/>
      <c r="Z66" s="95"/>
      <c r="AA66" s="95"/>
      <c r="AB66" s="95"/>
      <c r="AC66" s="95"/>
      <c r="AD66" s="95"/>
      <c r="AE66" s="95"/>
    </row>
    <row r="67" ht="15.75" customHeight="1">
      <c r="A67" s="153">
        <v>34.0</v>
      </c>
      <c r="B67" s="154" t="s">
        <v>1061</v>
      </c>
      <c r="C67" s="154" t="s">
        <v>1012</v>
      </c>
      <c r="D67" s="155"/>
      <c r="E67" s="148"/>
      <c r="F67" s="155"/>
      <c r="G67" s="166"/>
      <c r="H67" s="165" t="s">
        <v>98</v>
      </c>
      <c r="I67" s="166"/>
      <c r="J67" s="141" t="s">
        <v>98</v>
      </c>
      <c r="K67" s="166" t="s">
        <v>98</v>
      </c>
      <c r="L67" s="156"/>
      <c r="M67" s="156"/>
      <c r="N67" s="156"/>
      <c r="O67" s="156"/>
      <c r="P67" s="156"/>
      <c r="Q67" s="156"/>
      <c r="R67" s="119"/>
      <c r="S67" s="119"/>
      <c r="T67" s="119"/>
      <c r="U67" s="119"/>
      <c r="V67" s="95"/>
      <c r="W67" s="95"/>
      <c r="X67" s="95"/>
      <c r="Y67" s="95"/>
      <c r="Z67" s="95"/>
      <c r="AA67" s="95"/>
      <c r="AB67" s="95"/>
      <c r="AC67" s="95"/>
      <c r="AD67" s="95"/>
      <c r="AE67" s="95"/>
    </row>
    <row r="68" ht="15.75" customHeight="1">
      <c r="A68" s="145">
        <v>35.0</v>
      </c>
      <c r="B68" s="146" t="s">
        <v>1062</v>
      </c>
      <c r="C68" s="146" t="s">
        <v>1012</v>
      </c>
      <c r="D68" s="147" t="s">
        <v>98</v>
      </c>
      <c r="E68" s="148" t="s">
        <v>98</v>
      </c>
      <c r="F68" s="147" t="s">
        <v>98</v>
      </c>
      <c r="G68" s="166"/>
      <c r="H68" s="164" t="s">
        <v>98</v>
      </c>
      <c r="I68" s="150" t="s">
        <v>98</v>
      </c>
      <c r="J68" s="141" t="s">
        <v>98</v>
      </c>
      <c r="K68" s="166" t="s">
        <v>98</v>
      </c>
      <c r="L68" s="152"/>
      <c r="M68" s="152"/>
      <c r="N68" s="152"/>
      <c r="O68" s="152"/>
      <c r="P68" s="152"/>
      <c r="Q68" s="152"/>
      <c r="R68" s="119"/>
      <c r="S68" s="119"/>
      <c r="T68" s="119"/>
      <c r="U68" s="119"/>
      <c r="V68" s="95"/>
      <c r="W68" s="95"/>
      <c r="X68" s="95"/>
      <c r="Y68" s="95"/>
      <c r="Z68" s="95"/>
      <c r="AA68" s="95"/>
      <c r="AB68" s="95"/>
      <c r="AC68" s="95"/>
      <c r="AD68" s="95"/>
      <c r="AE68" s="95"/>
    </row>
    <row r="69" ht="15.75" customHeight="1">
      <c r="A69" s="153">
        <v>36.0</v>
      </c>
      <c r="B69" s="154" t="s">
        <v>1063</v>
      </c>
      <c r="C69" s="154" t="s">
        <v>1012</v>
      </c>
      <c r="D69" s="155" t="s">
        <v>98</v>
      </c>
      <c r="E69" s="148" t="s">
        <v>98</v>
      </c>
      <c r="F69" s="155" t="s">
        <v>98</v>
      </c>
      <c r="G69" s="166"/>
      <c r="H69" s="165" t="s">
        <v>98</v>
      </c>
      <c r="I69" s="150" t="s">
        <v>98</v>
      </c>
      <c r="J69" s="141" t="s">
        <v>98</v>
      </c>
      <c r="K69" s="166" t="s">
        <v>98</v>
      </c>
      <c r="L69" s="156"/>
      <c r="M69" s="156"/>
      <c r="N69" s="156"/>
      <c r="O69" s="156"/>
      <c r="P69" s="156"/>
      <c r="Q69" s="156"/>
      <c r="R69" s="119"/>
      <c r="S69" s="119"/>
      <c r="T69" s="119"/>
      <c r="U69" s="119"/>
      <c r="V69" s="95"/>
      <c r="W69" s="95"/>
      <c r="X69" s="95"/>
      <c r="Y69" s="95"/>
      <c r="Z69" s="95"/>
      <c r="AA69" s="95"/>
      <c r="AB69" s="95"/>
      <c r="AC69" s="95"/>
      <c r="AD69" s="95"/>
      <c r="AE69" s="95"/>
    </row>
    <row r="70" ht="15.75" customHeight="1">
      <c r="A70" s="145">
        <v>37.0</v>
      </c>
      <c r="B70" s="146" t="s">
        <v>1064</v>
      </c>
      <c r="C70" s="146" t="s">
        <v>1012</v>
      </c>
      <c r="D70" s="147" t="s">
        <v>98</v>
      </c>
      <c r="E70" s="148" t="s">
        <v>98</v>
      </c>
      <c r="F70" s="147" t="s">
        <v>98</v>
      </c>
      <c r="G70" s="166"/>
      <c r="H70" s="164" t="s">
        <v>98</v>
      </c>
      <c r="I70" s="150" t="s">
        <v>204</v>
      </c>
      <c r="J70" s="141" t="s">
        <v>98</v>
      </c>
      <c r="K70" s="166" t="s">
        <v>98</v>
      </c>
      <c r="L70" s="152"/>
      <c r="M70" s="152"/>
      <c r="N70" s="152"/>
      <c r="O70" s="152"/>
      <c r="P70" s="152"/>
      <c r="Q70" s="152"/>
      <c r="R70" s="119"/>
      <c r="S70" s="119"/>
      <c r="T70" s="119"/>
      <c r="U70" s="119"/>
      <c r="V70" s="95"/>
      <c r="W70" s="95"/>
      <c r="X70" s="95"/>
      <c r="Y70" s="95"/>
      <c r="Z70" s="95"/>
      <c r="AA70" s="95"/>
      <c r="AB70" s="95"/>
      <c r="AC70" s="95"/>
      <c r="AD70" s="95"/>
      <c r="AE70" s="95"/>
    </row>
    <row r="71" ht="15.75" customHeight="1">
      <c r="A71" s="145">
        <v>38.0</v>
      </c>
      <c r="B71" s="146" t="s">
        <v>1065</v>
      </c>
      <c r="C71" s="146" t="s">
        <v>1012</v>
      </c>
      <c r="D71" s="155" t="s">
        <v>98</v>
      </c>
      <c r="E71" s="148" t="s">
        <v>98</v>
      </c>
      <c r="F71" s="155" t="s">
        <v>98</v>
      </c>
      <c r="G71" s="166"/>
      <c r="H71" s="164" t="s">
        <v>98</v>
      </c>
      <c r="I71" s="150" t="s">
        <v>98</v>
      </c>
      <c r="J71" s="141" t="s">
        <v>98</v>
      </c>
      <c r="K71" s="166" t="s">
        <v>98</v>
      </c>
      <c r="L71" s="156"/>
      <c r="M71" s="156"/>
      <c r="N71" s="156"/>
      <c r="O71" s="156"/>
      <c r="P71" s="156"/>
      <c r="Q71" s="156"/>
      <c r="R71" s="119"/>
      <c r="S71" s="119"/>
      <c r="T71" s="119"/>
      <c r="U71" s="119"/>
      <c r="V71" s="95"/>
      <c r="W71" s="95"/>
      <c r="X71" s="95"/>
      <c r="Y71" s="95"/>
      <c r="Z71" s="95"/>
      <c r="AA71" s="95"/>
      <c r="AB71" s="95"/>
      <c r="AC71" s="95"/>
      <c r="AD71" s="95"/>
      <c r="AE71" s="95"/>
    </row>
    <row r="72" ht="15.75" customHeight="1">
      <c r="A72" s="145">
        <v>39.0</v>
      </c>
      <c r="B72" s="146" t="s">
        <v>1066</v>
      </c>
      <c r="C72" s="146" t="s">
        <v>1005</v>
      </c>
      <c r="D72" s="147" t="s">
        <v>109</v>
      </c>
      <c r="E72" s="148" t="s">
        <v>109</v>
      </c>
      <c r="F72" s="147" t="s">
        <v>109</v>
      </c>
      <c r="G72" s="166"/>
      <c r="H72" s="164" t="s">
        <v>109</v>
      </c>
      <c r="I72" s="150" t="s">
        <v>109</v>
      </c>
      <c r="J72" s="141" t="s">
        <v>109</v>
      </c>
      <c r="K72" s="166" t="s">
        <v>109</v>
      </c>
      <c r="L72" s="152"/>
      <c r="M72" s="152"/>
      <c r="N72" s="152"/>
      <c r="O72" s="152"/>
      <c r="P72" s="152"/>
      <c r="Q72" s="152"/>
      <c r="R72" s="119"/>
      <c r="S72" s="119"/>
      <c r="T72" s="119"/>
      <c r="U72" s="119"/>
      <c r="V72" s="95"/>
      <c r="W72" s="95"/>
      <c r="X72" s="95"/>
      <c r="Y72" s="95"/>
      <c r="Z72" s="95"/>
      <c r="AA72" s="95"/>
      <c r="AB72" s="95"/>
      <c r="AC72" s="95"/>
      <c r="AD72" s="95"/>
      <c r="AE72" s="95"/>
    </row>
    <row r="73" ht="15.75" customHeight="1">
      <c r="A73" s="153">
        <v>40.0</v>
      </c>
      <c r="B73" s="154" t="s">
        <v>1067</v>
      </c>
      <c r="C73" s="154" t="s">
        <v>1012</v>
      </c>
      <c r="D73" s="155" t="s">
        <v>98</v>
      </c>
      <c r="E73" s="148" t="s">
        <v>98</v>
      </c>
      <c r="F73" s="155" t="s">
        <v>98</v>
      </c>
      <c r="G73" s="166"/>
      <c r="H73" s="165" t="s">
        <v>98</v>
      </c>
      <c r="I73" s="150" t="s">
        <v>98</v>
      </c>
      <c r="J73" s="141" t="s">
        <v>98</v>
      </c>
      <c r="K73" s="166" t="s">
        <v>98</v>
      </c>
      <c r="L73" s="156"/>
      <c r="M73" s="156"/>
      <c r="N73" s="156"/>
      <c r="O73" s="156"/>
      <c r="P73" s="156"/>
      <c r="Q73" s="156"/>
      <c r="R73" s="119"/>
      <c r="S73" s="119"/>
      <c r="T73" s="119"/>
      <c r="U73" s="119"/>
      <c r="V73" s="95"/>
      <c r="W73" s="95"/>
      <c r="X73" s="95"/>
      <c r="Y73" s="95"/>
      <c r="Z73" s="95"/>
      <c r="AA73" s="95"/>
      <c r="AB73" s="95"/>
      <c r="AC73" s="95"/>
      <c r="AD73" s="95"/>
      <c r="AE73" s="95"/>
    </row>
    <row r="74" ht="15.75" customHeight="1">
      <c r="A74" s="145">
        <v>41.0</v>
      </c>
      <c r="B74" s="146" t="s">
        <v>1068</v>
      </c>
      <c r="C74" s="146" t="s">
        <v>1012</v>
      </c>
      <c r="D74" s="147" t="s">
        <v>98</v>
      </c>
      <c r="E74" s="148" t="s">
        <v>98</v>
      </c>
      <c r="F74" s="147" t="s">
        <v>98</v>
      </c>
      <c r="G74" s="166"/>
      <c r="H74" s="164" t="s">
        <v>98</v>
      </c>
      <c r="I74" s="150" t="s">
        <v>98</v>
      </c>
      <c r="J74" s="141" t="s">
        <v>98</v>
      </c>
      <c r="K74" s="166" t="s">
        <v>98</v>
      </c>
      <c r="L74" s="152"/>
      <c r="M74" s="152"/>
      <c r="N74" s="152"/>
      <c r="O74" s="152"/>
      <c r="P74" s="152"/>
      <c r="Q74" s="152"/>
      <c r="R74" s="119"/>
      <c r="S74" s="119"/>
      <c r="T74" s="119"/>
      <c r="U74" s="119"/>
      <c r="V74" s="95"/>
      <c r="W74" s="95"/>
      <c r="X74" s="95"/>
      <c r="Y74" s="95"/>
      <c r="Z74" s="95"/>
      <c r="AA74" s="95"/>
      <c r="AB74" s="95"/>
      <c r="AC74" s="95"/>
      <c r="AD74" s="95"/>
      <c r="AE74" s="95"/>
    </row>
    <row r="75" ht="15.75" customHeight="1">
      <c r="A75" s="153">
        <v>42.0</v>
      </c>
      <c r="B75" s="154" t="s">
        <v>1069</v>
      </c>
      <c r="C75" s="154" t="s">
        <v>1005</v>
      </c>
      <c r="D75" s="155" t="s">
        <v>109</v>
      </c>
      <c r="E75" s="148" t="s">
        <v>109</v>
      </c>
      <c r="F75" s="155" t="s">
        <v>109</v>
      </c>
      <c r="G75" s="166"/>
      <c r="H75" s="165" t="s">
        <v>109</v>
      </c>
      <c r="I75" s="150" t="s">
        <v>109</v>
      </c>
      <c r="J75" s="141" t="s">
        <v>109</v>
      </c>
      <c r="K75" s="166" t="s">
        <v>109</v>
      </c>
      <c r="L75" s="156"/>
      <c r="M75" s="156"/>
      <c r="N75" s="156"/>
      <c r="O75" s="156"/>
      <c r="P75" s="156"/>
      <c r="Q75" s="156"/>
      <c r="R75" s="119"/>
      <c r="S75" s="119"/>
      <c r="T75" s="119"/>
      <c r="U75" s="119"/>
      <c r="V75" s="95"/>
      <c r="W75" s="95"/>
      <c r="X75" s="95"/>
      <c r="Y75" s="95"/>
      <c r="Z75" s="95"/>
      <c r="AA75" s="95"/>
      <c r="AB75" s="95"/>
      <c r="AC75" s="95"/>
      <c r="AD75" s="95"/>
      <c r="AE75" s="95"/>
    </row>
    <row r="76" ht="15.75" customHeight="1">
      <c r="A76" s="145">
        <v>43.0</v>
      </c>
      <c r="B76" s="146" t="s">
        <v>1070</v>
      </c>
      <c r="C76" s="146" t="s">
        <v>1012</v>
      </c>
      <c r="D76" s="147" t="s">
        <v>98</v>
      </c>
      <c r="E76" s="148" t="s">
        <v>98</v>
      </c>
      <c r="F76" s="147" t="s">
        <v>98</v>
      </c>
      <c r="G76" s="166"/>
      <c r="H76" s="164" t="s">
        <v>98</v>
      </c>
      <c r="I76" s="150" t="s">
        <v>98</v>
      </c>
      <c r="J76" s="141" t="s">
        <v>98</v>
      </c>
      <c r="K76" s="166" t="s">
        <v>98</v>
      </c>
      <c r="L76" s="152"/>
      <c r="M76" s="152"/>
      <c r="N76" s="152"/>
      <c r="O76" s="152"/>
      <c r="P76" s="152"/>
      <c r="Q76" s="152"/>
      <c r="R76" s="119"/>
      <c r="S76" s="119"/>
      <c r="T76" s="119"/>
      <c r="U76" s="119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ht="15.75" customHeight="1">
      <c r="A77" s="153">
        <v>44.0</v>
      </c>
      <c r="B77" s="154" t="s">
        <v>1071</v>
      </c>
      <c r="C77" s="154" t="s">
        <v>1012</v>
      </c>
      <c r="D77" s="155" t="s">
        <v>98</v>
      </c>
      <c r="E77" s="148" t="s">
        <v>98</v>
      </c>
      <c r="F77" s="155" t="s">
        <v>98</v>
      </c>
      <c r="G77" s="166"/>
      <c r="H77" s="165" t="s">
        <v>98</v>
      </c>
      <c r="I77" s="150" t="s">
        <v>204</v>
      </c>
      <c r="J77" s="141" t="s">
        <v>98</v>
      </c>
      <c r="K77" s="166" t="s">
        <v>98</v>
      </c>
      <c r="L77" s="156"/>
      <c r="M77" s="156"/>
      <c r="N77" s="156"/>
      <c r="O77" s="156"/>
      <c r="P77" s="156"/>
      <c r="Q77" s="156"/>
      <c r="R77" s="119"/>
      <c r="S77" s="119"/>
      <c r="T77" s="119"/>
      <c r="U77" s="119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78" ht="15.75" customHeight="1">
      <c r="A78" s="153">
        <v>45.0</v>
      </c>
      <c r="B78" s="154" t="s">
        <v>1072</v>
      </c>
      <c r="C78" s="154" t="s">
        <v>1005</v>
      </c>
      <c r="D78" s="147" t="s">
        <v>109</v>
      </c>
      <c r="E78" s="148" t="s">
        <v>109</v>
      </c>
      <c r="F78" s="147" t="s">
        <v>109</v>
      </c>
      <c r="G78" s="166"/>
      <c r="H78" s="165" t="s">
        <v>109</v>
      </c>
      <c r="I78" s="150" t="s">
        <v>109</v>
      </c>
      <c r="J78" s="141" t="s">
        <v>109</v>
      </c>
      <c r="K78" s="166" t="s">
        <v>109</v>
      </c>
      <c r="L78" s="152"/>
      <c r="M78" s="152"/>
      <c r="N78" s="152"/>
      <c r="O78" s="152"/>
      <c r="P78" s="152"/>
      <c r="Q78" s="152"/>
      <c r="R78" s="119"/>
      <c r="S78" s="119"/>
      <c r="T78" s="119"/>
      <c r="U78" s="119"/>
      <c r="V78" s="95"/>
      <c r="W78" s="95"/>
      <c r="X78" s="95"/>
      <c r="Y78" s="95"/>
      <c r="Z78" s="95"/>
      <c r="AA78" s="95"/>
      <c r="AB78" s="95"/>
      <c r="AC78" s="95"/>
      <c r="AD78" s="95"/>
      <c r="AE78" s="95"/>
    </row>
    <row r="79" ht="15.75" customHeight="1">
      <c r="A79" s="153">
        <v>46.0</v>
      </c>
      <c r="B79" s="154" t="s">
        <v>1073</v>
      </c>
      <c r="C79" s="154" t="s">
        <v>1012</v>
      </c>
      <c r="D79" s="155" t="s">
        <v>98</v>
      </c>
      <c r="E79" s="148" t="s">
        <v>109</v>
      </c>
      <c r="F79" s="155" t="s">
        <v>98</v>
      </c>
      <c r="G79" s="166"/>
      <c r="H79" s="165" t="s">
        <v>98</v>
      </c>
      <c r="I79" s="150" t="s">
        <v>109</v>
      </c>
      <c r="J79" s="141" t="s">
        <v>98</v>
      </c>
      <c r="K79" s="166" t="s">
        <v>98</v>
      </c>
      <c r="L79" s="156"/>
      <c r="M79" s="156"/>
      <c r="N79" s="156"/>
      <c r="O79" s="156"/>
      <c r="P79" s="156"/>
      <c r="Q79" s="156"/>
      <c r="R79" s="119"/>
      <c r="S79" s="119"/>
      <c r="T79" s="119"/>
      <c r="U79" s="119"/>
      <c r="V79" s="95"/>
      <c r="W79" s="95"/>
      <c r="X79" s="95"/>
      <c r="Y79" s="95"/>
      <c r="Z79" s="95"/>
      <c r="AA79" s="95"/>
      <c r="AB79" s="95"/>
      <c r="AC79" s="95"/>
      <c r="AD79" s="95"/>
      <c r="AE79" s="95"/>
    </row>
    <row r="80" ht="15.75" customHeight="1">
      <c r="A80" s="153">
        <v>47.0</v>
      </c>
      <c r="B80" s="154" t="s">
        <v>1074</v>
      </c>
      <c r="C80" s="154" t="s">
        <v>1012</v>
      </c>
      <c r="D80" s="147" t="s">
        <v>98</v>
      </c>
      <c r="E80" s="148" t="s">
        <v>98</v>
      </c>
      <c r="F80" s="147" t="s">
        <v>98</v>
      </c>
      <c r="G80" s="166"/>
      <c r="H80" s="165" t="s">
        <v>98</v>
      </c>
      <c r="I80" s="150" t="s">
        <v>204</v>
      </c>
      <c r="J80" s="141" t="s">
        <v>98</v>
      </c>
      <c r="K80" s="166" t="s">
        <v>98</v>
      </c>
      <c r="L80" s="152"/>
      <c r="M80" s="152"/>
      <c r="N80" s="152"/>
      <c r="O80" s="152"/>
      <c r="P80" s="152"/>
      <c r="Q80" s="152"/>
      <c r="R80" s="119"/>
      <c r="S80" s="119"/>
      <c r="T80" s="119"/>
      <c r="U80" s="119"/>
      <c r="V80" s="95"/>
      <c r="W80" s="95"/>
      <c r="X80" s="95"/>
      <c r="Y80" s="95"/>
      <c r="Z80" s="95"/>
      <c r="AA80" s="95"/>
      <c r="AB80" s="95"/>
      <c r="AC80" s="95"/>
      <c r="AD80" s="95"/>
      <c r="AE80" s="95"/>
    </row>
    <row r="81" ht="15.75" customHeight="1">
      <c r="A81" s="145">
        <v>48.0</v>
      </c>
      <c r="B81" s="146" t="s">
        <v>1075</v>
      </c>
      <c r="C81" s="146" t="s">
        <v>1005</v>
      </c>
      <c r="D81" s="155" t="s">
        <v>109</v>
      </c>
      <c r="E81" s="148" t="s">
        <v>98</v>
      </c>
      <c r="F81" s="155" t="s">
        <v>109</v>
      </c>
      <c r="G81" s="166"/>
      <c r="H81" s="164" t="s">
        <v>109</v>
      </c>
      <c r="I81" s="150" t="s">
        <v>109</v>
      </c>
      <c r="J81" s="141" t="s">
        <v>109</v>
      </c>
      <c r="K81" s="166" t="s">
        <v>109</v>
      </c>
      <c r="L81" s="156"/>
      <c r="M81" s="156"/>
      <c r="N81" s="156"/>
      <c r="O81" s="156"/>
      <c r="P81" s="156"/>
      <c r="Q81" s="156"/>
      <c r="R81" s="119"/>
      <c r="S81" s="119"/>
      <c r="T81" s="119"/>
      <c r="U81" s="119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ht="15.75" customHeight="1">
      <c r="A82" s="153">
        <v>49.0</v>
      </c>
      <c r="B82" s="154" t="s">
        <v>1076</v>
      </c>
      <c r="C82" s="154" t="s">
        <v>1005</v>
      </c>
      <c r="D82" s="147" t="s">
        <v>109</v>
      </c>
      <c r="E82" s="148" t="s">
        <v>109</v>
      </c>
      <c r="F82" s="147" t="s">
        <v>109</v>
      </c>
      <c r="G82" s="166"/>
      <c r="H82" s="165" t="s">
        <v>109</v>
      </c>
      <c r="I82" s="150" t="s">
        <v>109</v>
      </c>
      <c r="J82" s="141" t="s">
        <v>109</v>
      </c>
      <c r="K82" s="166" t="s">
        <v>109</v>
      </c>
      <c r="L82" s="152"/>
      <c r="M82" s="152"/>
      <c r="N82" s="152"/>
      <c r="O82" s="152"/>
      <c r="P82" s="152"/>
      <c r="Q82" s="152"/>
      <c r="R82" s="119"/>
      <c r="S82" s="119"/>
      <c r="T82" s="119"/>
      <c r="U82" s="119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>
      <c r="A83" s="145">
        <v>50.0</v>
      </c>
      <c r="B83" s="146" t="s">
        <v>1077</v>
      </c>
      <c r="C83" s="146" t="s">
        <v>1005</v>
      </c>
      <c r="D83" s="155" t="s">
        <v>109</v>
      </c>
      <c r="E83" s="148" t="s">
        <v>109</v>
      </c>
      <c r="F83" s="155" t="s">
        <v>109</v>
      </c>
      <c r="G83" s="166"/>
      <c r="H83" s="164" t="s">
        <v>109</v>
      </c>
      <c r="I83" s="150" t="s">
        <v>109</v>
      </c>
      <c r="J83" s="141" t="s">
        <v>109</v>
      </c>
      <c r="K83" s="166" t="s">
        <v>109</v>
      </c>
      <c r="L83" s="156"/>
      <c r="M83" s="156"/>
      <c r="N83" s="156"/>
      <c r="O83" s="156"/>
      <c r="P83" s="156"/>
      <c r="Q83" s="156"/>
      <c r="R83" s="119"/>
      <c r="S83" s="119"/>
      <c r="T83" s="119"/>
      <c r="U83" s="119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ht="15.75" customHeight="1">
      <c r="A84" s="145">
        <v>51.0</v>
      </c>
      <c r="B84" s="146" t="s">
        <v>1078</v>
      </c>
      <c r="C84" s="146" t="s">
        <v>1012</v>
      </c>
      <c r="D84" s="147" t="s">
        <v>98</v>
      </c>
      <c r="E84" s="148" t="s">
        <v>98</v>
      </c>
      <c r="F84" s="147" t="s">
        <v>98</v>
      </c>
      <c r="G84" s="166"/>
      <c r="H84" s="164" t="s">
        <v>98</v>
      </c>
      <c r="I84" s="150" t="s">
        <v>98</v>
      </c>
      <c r="J84" s="141" t="s">
        <v>98</v>
      </c>
      <c r="K84" s="166" t="s">
        <v>98</v>
      </c>
      <c r="L84" s="152"/>
      <c r="M84" s="152"/>
      <c r="N84" s="152"/>
      <c r="O84" s="152"/>
      <c r="P84" s="152"/>
      <c r="Q84" s="152"/>
      <c r="R84" s="119"/>
      <c r="S84" s="119"/>
      <c r="T84" s="119"/>
      <c r="U84" s="119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ht="15.75" customHeight="1">
      <c r="A85" s="153">
        <v>52.0</v>
      </c>
      <c r="B85" s="154" t="s">
        <v>1079</v>
      </c>
      <c r="C85" s="154" t="s">
        <v>1012</v>
      </c>
      <c r="D85" s="155" t="s">
        <v>98</v>
      </c>
      <c r="E85" s="148" t="s">
        <v>98</v>
      </c>
      <c r="F85" s="155" t="s">
        <v>98</v>
      </c>
      <c r="G85" s="166"/>
      <c r="H85" s="165" t="s">
        <v>98</v>
      </c>
      <c r="I85" s="150" t="s">
        <v>109</v>
      </c>
      <c r="J85" s="141" t="s">
        <v>98</v>
      </c>
      <c r="K85" s="166" t="s">
        <v>98</v>
      </c>
      <c r="L85" s="156"/>
      <c r="M85" s="156"/>
      <c r="N85" s="156"/>
      <c r="O85" s="156"/>
      <c r="P85" s="156"/>
      <c r="Q85" s="156"/>
      <c r="R85" s="119"/>
      <c r="S85" s="119"/>
      <c r="T85" s="119"/>
      <c r="U85" s="119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ht="15.75" customHeight="1">
      <c r="A86" s="153">
        <v>53.0</v>
      </c>
      <c r="B86" s="154" t="s">
        <v>1080</v>
      </c>
      <c r="C86" s="154" t="s">
        <v>1012</v>
      </c>
      <c r="D86" s="147" t="s">
        <v>98</v>
      </c>
      <c r="E86" s="148" t="s">
        <v>98</v>
      </c>
      <c r="F86" s="147" t="s">
        <v>98</v>
      </c>
      <c r="G86" s="166"/>
      <c r="H86" s="165" t="s">
        <v>98</v>
      </c>
      <c r="I86" s="150" t="s">
        <v>98</v>
      </c>
      <c r="J86" s="141" t="s">
        <v>98</v>
      </c>
      <c r="K86" s="166" t="s">
        <v>98</v>
      </c>
      <c r="L86" s="152"/>
      <c r="M86" s="152"/>
      <c r="N86" s="152"/>
      <c r="O86" s="152"/>
      <c r="P86" s="152"/>
      <c r="Q86" s="152"/>
      <c r="R86" s="119"/>
      <c r="S86" s="119"/>
      <c r="T86" s="119"/>
      <c r="U86" s="119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ht="15.75" customHeight="1">
      <c r="A87" s="163"/>
      <c r="B87" s="136" t="s">
        <v>392</v>
      </c>
      <c r="C87" s="157"/>
      <c r="D87" s="158"/>
      <c r="E87" s="159"/>
      <c r="F87" s="159"/>
      <c r="G87" s="159"/>
      <c r="H87" s="159"/>
      <c r="I87" s="160"/>
      <c r="J87" s="161"/>
      <c r="K87" s="17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</row>
    <row r="88" ht="15.75" customHeight="1">
      <c r="A88" s="145">
        <v>1.0</v>
      </c>
      <c r="B88" s="146" t="s">
        <v>1081</v>
      </c>
      <c r="C88" s="146" t="s">
        <v>1012</v>
      </c>
      <c r="D88" s="147" t="s">
        <v>98</v>
      </c>
      <c r="E88" s="148" t="s">
        <v>98</v>
      </c>
      <c r="F88" s="147" t="s">
        <v>98</v>
      </c>
      <c r="G88" s="166"/>
      <c r="H88" s="164" t="s">
        <v>98</v>
      </c>
      <c r="I88" s="150" t="s">
        <v>98</v>
      </c>
      <c r="J88" s="141" t="s">
        <v>98</v>
      </c>
      <c r="K88" s="166" t="s">
        <v>98</v>
      </c>
      <c r="L88" s="152"/>
      <c r="M88" s="152"/>
      <c r="N88" s="152"/>
      <c r="O88" s="152"/>
      <c r="P88" s="152"/>
      <c r="Q88" s="152"/>
      <c r="R88" s="119"/>
      <c r="S88" s="119"/>
      <c r="T88" s="119"/>
      <c r="U88" s="119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ht="15.75" customHeight="1">
      <c r="A89" s="153">
        <v>2.0</v>
      </c>
      <c r="B89" s="154" t="s">
        <v>1082</v>
      </c>
      <c r="C89" s="154" t="s">
        <v>1012</v>
      </c>
      <c r="D89" s="155" t="s">
        <v>98</v>
      </c>
      <c r="E89" s="148" t="s">
        <v>98</v>
      </c>
      <c r="F89" s="155" t="s">
        <v>98</v>
      </c>
      <c r="G89" s="166"/>
      <c r="H89" s="165" t="s">
        <v>98</v>
      </c>
      <c r="I89" s="150" t="s">
        <v>98</v>
      </c>
      <c r="J89" s="141" t="s">
        <v>98</v>
      </c>
      <c r="K89" s="166" t="s">
        <v>98</v>
      </c>
      <c r="L89" s="156"/>
      <c r="M89" s="156"/>
      <c r="N89" s="156"/>
      <c r="O89" s="156"/>
      <c r="P89" s="156"/>
      <c r="Q89" s="156"/>
      <c r="R89" s="119"/>
      <c r="S89" s="119"/>
      <c r="T89" s="119"/>
      <c r="U89" s="119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>
      <c r="A90" s="145">
        <v>3.0</v>
      </c>
      <c r="B90" s="146" t="s">
        <v>1083</v>
      </c>
      <c r="C90" s="146" t="s">
        <v>1005</v>
      </c>
      <c r="D90" s="147" t="s">
        <v>109</v>
      </c>
      <c r="E90" s="148" t="s">
        <v>109</v>
      </c>
      <c r="F90" s="147" t="s">
        <v>109</v>
      </c>
      <c r="G90" s="166"/>
      <c r="H90" s="164" t="s">
        <v>109</v>
      </c>
      <c r="I90" s="150" t="s">
        <v>109</v>
      </c>
      <c r="J90" s="141" t="s">
        <v>109</v>
      </c>
      <c r="K90" s="166" t="s">
        <v>109</v>
      </c>
      <c r="L90" s="152"/>
      <c r="M90" s="152"/>
      <c r="N90" s="152"/>
      <c r="O90" s="152"/>
      <c r="P90" s="152"/>
      <c r="Q90" s="152"/>
      <c r="R90" s="119"/>
      <c r="S90" s="119"/>
      <c r="T90" s="119"/>
      <c r="U90" s="119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ht="15.75" customHeight="1">
      <c r="A91" s="167">
        <v>4.0</v>
      </c>
      <c r="B91" s="168" t="s">
        <v>1084</v>
      </c>
      <c r="C91" s="169" t="s">
        <v>1005</v>
      </c>
      <c r="D91" s="155" t="s">
        <v>109</v>
      </c>
      <c r="E91" s="148" t="s">
        <v>109</v>
      </c>
      <c r="F91" s="155" t="s">
        <v>109</v>
      </c>
      <c r="G91" s="166"/>
      <c r="H91" s="170" t="s">
        <v>109</v>
      </c>
      <c r="I91" s="150" t="s">
        <v>109</v>
      </c>
      <c r="J91" s="171" t="s">
        <v>109</v>
      </c>
      <c r="K91" s="172" t="s">
        <v>109</v>
      </c>
      <c r="L91" s="156"/>
      <c r="M91" s="156"/>
      <c r="N91" s="156"/>
      <c r="O91" s="156"/>
      <c r="P91" s="156"/>
      <c r="Q91" s="156"/>
      <c r="R91" s="119"/>
      <c r="S91" s="119"/>
      <c r="T91" s="119"/>
      <c r="U91" s="119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ht="15.75" customHeight="1">
      <c r="A92" s="153">
        <v>5.0</v>
      </c>
      <c r="B92" s="154" t="s">
        <v>1085</v>
      </c>
      <c r="C92" s="154" t="s">
        <v>1005</v>
      </c>
      <c r="D92" s="147" t="s">
        <v>109</v>
      </c>
      <c r="E92" s="148" t="s">
        <v>109</v>
      </c>
      <c r="F92" s="147" t="s">
        <v>109</v>
      </c>
      <c r="G92" s="166"/>
      <c r="H92" s="165" t="s">
        <v>109</v>
      </c>
      <c r="I92" s="150" t="s">
        <v>109</v>
      </c>
      <c r="J92" s="141" t="s">
        <v>109</v>
      </c>
      <c r="K92" s="166" t="s">
        <v>109</v>
      </c>
      <c r="L92" s="152"/>
      <c r="M92" s="152"/>
      <c r="N92" s="152"/>
      <c r="O92" s="152"/>
      <c r="P92" s="152"/>
      <c r="Q92" s="152"/>
      <c r="R92" s="119"/>
      <c r="S92" s="119"/>
      <c r="T92" s="119"/>
      <c r="U92" s="119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ht="15.75" customHeight="1">
      <c r="A93" s="167">
        <v>6.0</v>
      </c>
      <c r="B93" s="168" t="s">
        <v>1086</v>
      </c>
      <c r="C93" s="169" t="s">
        <v>1005</v>
      </c>
      <c r="D93" s="155" t="s">
        <v>109</v>
      </c>
      <c r="E93" s="148" t="s">
        <v>109</v>
      </c>
      <c r="F93" s="155" t="s">
        <v>109</v>
      </c>
      <c r="G93" s="166"/>
      <c r="H93" s="170" t="s">
        <v>109</v>
      </c>
      <c r="I93" s="150" t="s">
        <v>109</v>
      </c>
      <c r="J93" s="171" t="s">
        <v>109</v>
      </c>
      <c r="K93" s="172" t="s">
        <v>109</v>
      </c>
      <c r="L93" s="156"/>
      <c r="M93" s="156"/>
      <c r="N93" s="156"/>
      <c r="O93" s="156"/>
      <c r="P93" s="156"/>
      <c r="Q93" s="156"/>
      <c r="R93" s="119"/>
      <c r="S93" s="119"/>
      <c r="T93" s="119"/>
      <c r="U93" s="119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ht="15.75" customHeight="1">
      <c r="A94" s="145">
        <v>7.0</v>
      </c>
      <c r="B94" s="146" t="s">
        <v>1087</v>
      </c>
      <c r="C94" s="146" t="s">
        <v>1012</v>
      </c>
      <c r="D94" s="147" t="s">
        <v>98</v>
      </c>
      <c r="E94" s="148" t="s">
        <v>98</v>
      </c>
      <c r="F94" s="147" t="s">
        <v>98</v>
      </c>
      <c r="G94" s="166"/>
      <c r="H94" s="164" t="s">
        <v>98</v>
      </c>
      <c r="I94" s="150" t="s">
        <v>98</v>
      </c>
      <c r="J94" s="141" t="s">
        <v>98</v>
      </c>
      <c r="K94" s="166" t="s">
        <v>98</v>
      </c>
      <c r="L94" s="152"/>
      <c r="M94" s="152"/>
      <c r="N94" s="152"/>
      <c r="O94" s="152"/>
      <c r="P94" s="152"/>
      <c r="Q94" s="152"/>
      <c r="R94" s="119"/>
      <c r="S94" s="119"/>
      <c r="T94" s="119"/>
      <c r="U94" s="119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ht="15.75" customHeight="1">
      <c r="A95" s="163"/>
      <c r="B95" s="136" t="s">
        <v>398</v>
      </c>
      <c r="C95" s="157"/>
      <c r="D95" s="158"/>
      <c r="E95" s="159"/>
      <c r="F95" s="159"/>
      <c r="G95" s="159"/>
      <c r="H95" s="158"/>
      <c r="I95" s="160"/>
      <c r="J95" s="161"/>
      <c r="K95" s="17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</row>
    <row r="96">
      <c r="A96" s="145">
        <v>1.0</v>
      </c>
      <c r="B96" s="146" t="s">
        <v>1088</v>
      </c>
      <c r="C96" s="146" t="s">
        <v>1012</v>
      </c>
      <c r="D96" s="147" t="s">
        <v>98</v>
      </c>
      <c r="E96" s="148" t="s">
        <v>98</v>
      </c>
      <c r="F96" s="147" t="s">
        <v>98</v>
      </c>
      <c r="G96" s="166"/>
      <c r="H96" s="164" t="s">
        <v>98</v>
      </c>
      <c r="I96" s="150" t="s">
        <v>98</v>
      </c>
      <c r="J96" s="141" t="s">
        <v>98</v>
      </c>
      <c r="K96" s="166" t="s">
        <v>98</v>
      </c>
      <c r="L96" s="152"/>
      <c r="M96" s="152"/>
      <c r="N96" s="152"/>
      <c r="O96" s="152"/>
      <c r="P96" s="152"/>
      <c r="Q96" s="152"/>
      <c r="R96" s="119"/>
      <c r="S96" s="119"/>
      <c r="T96" s="119"/>
      <c r="U96" s="119"/>
      <c r="V96" s="95"/>
      <c r="W96" s="95"/>
      <c r="X96" s="95"/>
      <c r="Y96" s="95"/>
      <c r="Z96" s="95"/>
      <c r="AA96" s="95"/>
      <c r="AB96" s="95"/>
      <c r="AC96" s="95"/>
      <c r="AD96" s="95"/>
      <c r="AE96" s="95"/>
    </row>
    <row r="97" ht="15.75" customHeight="1">
      <c r="A97" s="167">
        <v>2.0</v>
      </c>
      <c r="B97" s="168" t="s">
        <v>1089</v>
      </c>
      <c r="C97" s="169" t="s">
        <v>1012</v>
      </c>
      <c r="D97" s="155" t="s">
        <v>98</v>
      </c>
      <c r="E97" s="148" t="s">
        <v>98</v>
      </c>
      <c r="F97" s="155" t="s">
        <v>98</v>
      </c>
      <c r="G97" s="166"/>
      <c r="H97" s="170" t="s">
        <v>98</v>
      </c>
      <c r="I97" s="150" t="s">
        <v>98</v>
      </c>
      <c r="J97" s="171" t="s">
        <v>98</v>
      </c>
      <c r="K97" s="172" t="s">
        <v>98</v>
      </c>
      <c r="L97" s="156"/>
      <c r="M97" s="156"/>
      <c r="N97" s="156"/>
      <c r="O97" s="156"/>
      <c r="P97" s="156"/>
      <c r="Q97" s="156"/>
      <c r="R97" s="119"/>
      <c r="S97" s="119"/>
      <c r="T97" s="119"/>
      <c r="U97" s="119"/>
      <c r="V97" s="95"/>
      <c r="W97" s="95"/>
      <c r="X97" s="95"/>
      <c r="Y97" s="95"/>
      <c r="Z97" s="95"/>
      <c r="AA97" s="95"/>
      <c r="AB97" s="95"/>
      <c r="AC97" s="95"/>
      <c r="AD97" s="95"/>
      <c r="AE97" s="95"/>
    </row>
    <row r="98">
      <c r="A98" s="153">
        <v>3.0</v>
      </c>
      <c r="B98" s="154" t="s">
        <v>1090</v>
      </c>
      <c r="C98" s="154" t="s">
        <v>1012</v>
      </c>
      <c r="D98" s="147" t="s">
        <v>98</v>
      </c>
      <c r="E98" s="148" t="s">
        <v>98</v>
      </c>
      <c r="F98" s="147" t="s">
        <v>98</v>
      </c>
      <c r="G98" s="166"/>
      <c r="H98" s="165" t="s">
        <v>98</v>
      </c>
      <c r="I98" s="150" t="s">
        <v>98</v>
      </c>
      <c r="J98" s="141" t="s">
        <v>98</v>
      </c>
      <c r="K98" s="166" t="s">
        <v>98</v>
      </c>
      <c r="L98" s="152"/>
      <c r="M98" s="152"/>
      <c r="N98" s="152"/>
      <c r="O98" s="152"/>
      <c r="P98" s="152"/>
      <c r="Q98" s="152"/>
      <c r="R98" s="119"/>
      <c r="S98" s="119"/>
      <c r="T98" s="119"/>
      <c r="U98" s="119"/>
      <c r="V98" s="95"/>
      <c r="W98" s="95"/>
      <c r="X98" s="95"/>
      <c r="Y98" s="95"/>
      <c r="Z98" s="95"/>
      <c r="AA98" s="95"/>
      <c r="AB98" s="95"/>
      <c r="AC98" s="95"/>
      <c r="AD98" s="95"/>
      <c r="AE98" s="95"/>
    </row>
    <row r="99" ht="15.75" customHeight="1">
      <c r="A99" s="153">
        <v>4.0</v>
      </c>
      <c r="B99" s="154" t="s">
        <v>1091</v>
      </c>
      <c r="C99" s="154" t="s">
        <v>1012</v>
      </c>
      <c r="D99" s="155" t="s">
        <v>98</v>
      </c>
      <c r="E99" s="148" t="s">
        <v>98</v>
      </c>
      <c r="F99" s="155" t="s">
        <v>98</v>
      </c>
      <c r="G99" s="166"/>
      <c r="H99" s="165" t="s">
        <v>98</v>
      </c>
      <c r="I99" s="150" t="s">
        <v>98</v>
      </c>
      <c r="J99" s="141" t="s">
        <v>98</v>
      </c>
      <c r="K99" s="166" t="s">
        <v>98</v>
      </c>
      <c r="L99" s="156"/>
      <c r="M99" s="156"/>
      <c r="N99" s="156"/>
      <c r="O99" s="156"/>
      <c r="P99" s="156"/>
      <c r="Q99" s="156"/>
      <c r="R99" s="119"/>
      <c r="S99" s="119"/>
      <c r="T99" s="119"/>
      <c r="U99" s="119"/>
      <c r="V99" s="95"/>
      <c r="W99" s="95"/>
      <c r="X99" s="95"/>
      <c r="Y99" s="95"/>
      <c r="Z99" s="95"/>
      <c r="AA99" s="95"/>
      <c r="AB99" s="95"/>
      <c r="AC99" s="95"/>
      <c r="AD99" s="95"/>
      <c r="AE99" s="95"/>
    </row>
    <row r="100" ht="15.75" customHeight="1">
      <c r="A100" s="145">
        <v>5.0</v>
      </c>
      <c r="B100" s="146" t="s">
        <v>1092</v>
      </c>
      <c r="C100" s="146" t="s">
        <v>1012</v>
      </c>
      <c r="D100" s="147" t="s">
        <v>98</v>
      </c>
      <c r="E100" s="148" t="s">
        <v>98</v>
      </c>
      <c r="F100" s="147" t="s">
        <v>98</v>
      </c>
      <c r="G100" s="166"/>
      <c r="H100" s="164" t="s">
        <v>98</v>
      </c>
      <c r="I100" s="150" t="s">
        <v>98</v>
      </c>
      <c r="J100" s="141" t="s">
        <v>98</v>
      </c>
      <c r="K100" s="166" t="s">
        <v>98</v>
      </c>
      <c r="L100" s="152"/>
      <c r="M100" s="152"/>
      <c r="N100" s="152"/>
      <c r="O100" s="152"/>
      <c r="P100" s="152"/>
      <c r="Q100" s="152"/>
      <c r="R100" s="119"/>
      <c r="S100" s="119"/>
      <c r="T100" s="119"/>
      <c r="U100" s="119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</row>
    <row r="101" ht="15.75" customHeight="1">
      <c r="A101" s="163"/>
      <c r="B101" s="136" t="s">
        <v>404</v>
      </c>
      <c r="C101" s="157"/>
      <c r="D101" s="158"/>
      <c r="E101" s="159"/>
      <c r="F101" s="159"/>
      <c r="G101" s="159"/>
      <c r="H101" s="158"/>
      <c r="I101" s="160"/>
      <c r="J101" s="161"/>
      <c r="K101" s="17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</row>
    <row r="102" ht="15.75" customHeight="1">
      <c r="A102" s="145" t="s">
        <v>1013</v>
      </c>
      <c r="B102" s="146" t="s">
        <v>1093</v>
      </c>
      <c r="C102" s="146" t="s">
        <v>1012</v>
      </c>
      <c r="D102" s="147" t="s">
        <v>98</v>
      </c>
      <c r="E102" s="148" t="s">
        <v>98</v>
      </c>
      <c r="F102" s="147" t="s">
        <v>98</v>
      </c>
      <c r="G102" s="166"/>
      <c r="H102" s="164" t="s">
        <v>98</v>
      </c>
      <c r="I102" s="150" t="s">
        <v>98</v>
      </c>
      <c r="J102" s="141" t="s">
        <v>98</v>
      </c>
      <c r="K102" s="166" t="s">
        <v>98</v>
      </c>
      <c r="L102" s="152"/>
      <c r="M102" s="152"/>
      <c r="N102" s="152"/>
      <c r="O102" s="152"/>
      <c r="P102" s="152"/>
      <c r="Q102" s="152"/>
      <c r="R102" s="119"/>
      <c r="S102" s="119"/>
      <c r="T102" s="119"/>
      <c r="U102" s="119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</row>
    <row r="103" ht="15.75" customHeight="1">
      <c r="A103" s="163"/>
      <c r="B103" s="136" t="s">
        <v>1094</v>
      </c>
      <c r="C103" s="157"/>
      <c r="D103" s="158"/>
      <c r="E103" s="159"/>
      <c r="F103" s="159"/>
      <c r="G103" s="159"/>
      <c r="H103" s="158"/>
      <c r="I103" s="160"/>
      <c r="J103" s="161"/>
      <c r="K103" s="17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</row>
    <row r="104" ht="15.75" customHeight="1">
      <c r="A104" s="145" t="s">
        <v>1013</v>
      </c>
      <c r="B104" s="146" t="s">
        <v>1095</v>
      </c>
      <c r="C104" s="146" t="s">
        <v>1012</v>
      </c>
      <c r="D104" s="174"/>
      <c r="E104" s="166"/>
      <c r="F104" s="175"/>
      <c r="G104" s="166"/>
      <c r="H104" s="164" t="s">
        <v>98</v>
      </c>
      <c r="I104" s="166"/>
      <c r="J104" s="141" t="s">
        <v>98</v>
      </c>
      <c r="K104" s="166" t="s">
        <v>98</v>
      </c>
      <c r="L104" s="152"/>
      <c r="M104" s="152"/>
      <c r="N104" s="152"/>
      <c r="O104" s="152"/>
      <c r="P104" s="152"/>
      <c r="Q104" s="152"/>
      <c r="R104" s="119"/>
      <c r="S104" s="119"/>
      <c r="T104" s="119"/>
      <c r="U104" s="119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</row>
    <row r="105" ht="15.75" customHeight="1">
      <c r="A105" s="163"/>
      <c r="B105" s="136" t="s">
        <v>406</v>
      </c>
      <c r="C105" s="157"/>
      <c r="D105" s="158"/>
      <c r="E105" s="159"/>
      <c r="F105" s="159"/>
      <c r="G105" s="159"/>
      <c r="H105" s="158"/>
      <c r="I105" s="160"/>
      <c r="J105" s="161"/>
      <c r="K105" s="17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</row>
    <row r="106" ht="15.75" customHeight="1">
      <c r="A106" s="145">
        <v>1.0</v>
      </c>
      <c r="B106" s="176" t="s">
        <v>1096</v>
      </c>
      <c r="C106" s="146" t="s">
        <v>1005</v>
      </c>
      <c r="D106" s="147" t="s">
        <v>98</v>
      </c>
      <c r="E106" s="148" t="s">
        <v>109</v>
      </c>
      <c r="F106" s="147" t="s">
        <v>109</v>
      </c>
      <c r="G106" s="166"/>
      <c r="H106" s="164" t="s">
        <v>109</v>
      </c>
      <c r="I106" s="150" t="s">
        <v>109</v>
      </c>
      <c r="J106" s="141" t="s">
        <v>109</v>
      </c>
      <c r="K106" s="166" t="s">
        <v>109</v>
      </c>
      <c r="L106" s="152"/>
      <c r="M106" s="152"/>
      <c r="N106" s="152"/>
      <c r="O106" s="152"/>
      <c r="P106" s="152"/>
      <c r="Q106" s="152"/>
      <c r="R106" s="119"/>
      <c r="S106" s="119"/>
      <c r="T106" s="119"/>
      <c r="U106" s="119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</row>
    <row r="107" ht="15.75" customHeight="1">
      <c r="A107" s="153">
        <v>2.0</v>
      </c>
      <c r="B107" s="177" t="s">
        <v>1097</v>
      </c>
      <c r="C107" s="146" t="s">
        <v>1005</v>
      </c>
      <c r="D107" s="155" t="s">
        <v>109</v>
      </c>
      <c r="E107" s="148" t="s">
        <v>109</v>
      </c>
      <c r="F107" s="155" t="s">
        <v>109</v>
      </c>
      <c r="G107" s="166"/>
      <c r="H107" s="164" t="s">
        <v>109</v>
      </c>
      <c r="I107" s="150" t="s">
        <v>109</v>
      </c>
      <c r="J107" s="141" t="s">
        <v>109</v>
      </c>
      <c r="K107" s="166" t="s">
        <v>109</v>
      </c>
      <c r="L107" s="156"/>
      <c r="M107" s="156"/>
      <c r="N107" s="156"/>
      <c r="O107" s="156"/>
      <c r="P107" s="156"/>
      <c r="Q107" s="156"/>
      <c r="R107" s="119"/>
      <c r="S107" s="119"/>
      <c r="T107" s="119"/>
      <c r="U107" s="119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</row>
    <row r="108" ht="15.75" customHeight="1">
      <c r="A108" s="145">
        <v>3.0</v>
      </c>
      <c r="B108" s="146" t="s">
        <v>1098</v>
      </c>
      <c r="C108" s="146" t="s">
        <v>1005</v>
      </c>
      <c r="D108" s="147" t="s">
        <v>109</v>
      </c>
      <c r="E108" s="148" t="s">
        <v>109</v>
      </c>
      <c r="F108" s="147" t="s">
        <v>109</v>
      </c>
      <c r="G108" s="166"/>
      <c r="H108" s="164" t="s">
        <v>109</v>
      </c>
      <c r="I108" s="150" t="s">
        <v>109</v>
      </c>
      <c r="J108" s="141" t="s">
        <v>109</v>
      </c>
      <c r="K108" s="166" t="s">
        <v>109</v>
      </c>
      <c r="L108" s="152"/>
      <c r="M108" s="152"/>
      <c r="N108" s="152"/>
      <c r="O108" s="152"/>
      <c r="P108" s="152"/>
      <c r="Q108" s="152"/>
      <c r="R108" s="119"/>
      <c r="S108" s="119"/>
      <c r="T108" s="119"/>
      <c r="U108" s="119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</row>
    <row r="109" ht="15.75" customHeight="1">
      <c r="A109" s="153">
        <v>4.0</v>
      </c>
      <c r="B109" s="154" t="s">
        <v>1099</v>
      </c>
      <c r="C109" s="146" t="s">
        <v>1005</v>
      </c>
      <c r="D109" s="155" t="s">
        <v>109</v>
      </c>
      <c r="E109" s="148" t="s">
        <v>109</v>
      </c>
      <c r="F109" s="155" t="s">
        <v>204</v>
      </c>
      <c r="G109" s="166"/>
      <c r="H109" s="164" t="s">
        <v>109</v>
      </c>
      <c r="I109" s="150" t="s">
        <v>109</v>
      </c>
      <c r="J109" s="141" t="s">
        <v>109</v>
      </c>
      <c r="K109" s="166" t="s">
        <v>109</v>
      </c>
      <c r="L109" s="156"/>
      <c r="M109" s="156"/>
      <c r="N109" s="156"/>
      <c r="O109" s="156"/>
      <c r="P109" s="156"/>
      <c r="Q109" s="156"/>
      <c r="R109" s="119"/>
      <c r="S109" s="119"/>
      <c r="T109" s="119"/>
      <c r="U109" s="119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</row>
    <row r="110" ht="15.75" customHeight="1">
      <c r="A110" s="153">
        <v>5.0</v>
      </c>
      <c r="B110" s="154" t="s">
        <v>1100</v>
      </c>
      <c r="C110" s="154" t="s">
        <v>1012</v>
      </c>
      <c r="D110" s="147" t="s">
        <v>98</v>
      </c>
      <c r="E110" s="148" t="s">
        <v>98</v>
      </c>
      <c r="F110" s="147" t="s">
        <v>98</v>
      </c>
      <c r="G110" s="166"/>
      <c r="H110" s="165" t="s">
        <v>98</v>
      </c>
      <c r="I110" s="150" t="s">
        <v>98</v>
      </c>
      <c r="J110" s="141" t="s">
        <v>98</v>
      </c>
      <c r="K110" s="166" t="s">
        <v>98</v>
      </c>
      <c r="L110" s="152"/>
      <c r="M110" s="152"/>
      <c r="N110" s="152"/>
      <c r="O110" s="152"/>
      <c r="P110" s="152"/>
      <c r="Q110" s="152"/>
      <c r="R110" s="119"/>
      <c r="S110" s="119"/>
      <c r="T110" s="119"/>
      <c r="U110" s="119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</row>
    <row r="111" ht="15.75" customHeight="1">
      <c r="A111" s="153">
        <v>6.0</v>
      </c>
      <c r="B111" s="154" t="s">
        <v>1101</v>
      </c>
      <c r="C111" s="154" t="s">
        <v>1005</v>
      </c>
      <c r="D111" s="155" t="s">
        <v>109</v>
      </c>
      <c r="E111" s="148" t="s">
        <v>109</v>
      </c>
      <c r="F111" s="155" t="s">
        <v>109</v>
      </c>
      <c r="G111" s="166"/>
      <c r="H111" s="165" t="s">
        <v>109</v>
      </c>
      <c r="I111" s="150" t="s">
        <v>109</v>
      </c>
      <c r="J111" s="141" t="s">
        <v>109</v>
      </c>
      <c r="K111" s="166" t="s">
        <v>109</v>
      </c>
      <c r="L111" s="156"/>
      <c r="M111" s="156"/>
      <c r="N111" s="156"/>
      <c r="O111" s="156"/>
      <c r="P111" s="156"/>
      <c r="Q111" s="156"/>
      <c r="R111" s="119"/>
      <c r="S111" s="119"/>
      <c r="T111" s="119"/>
      <c r="U111" s="119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</row>
    <row r="112" ht="15.75" customHeight="1">
      <c r="A112" s="153">
        <v>7.0</v>
      </c>
      <c r="B112" s="154" t="s">
        <v>1102</v>
      </c>
      <c r="C112" s="154" t="s">
        <v>1012</v>
      </c>
      <c r="D112" s="147" t="s">
        <v>109</v>
      </c>
      <c r="E112" s="148" t="s">
        <v>109</v>
      </c>
      <c r="F112" s="147" t="s">
        <v>109</v>
      </c>
      <c r="G112" s="166"/>
      <c r="H112" s="165" t="s">
        <v>98</v>
      </c>
      <c r="I112" s="150" t="s">
        <v>98</v>
      </c>
      <c r="J112" s="141" t="s">
        <v>98</v>
      </c>
      <c r="K112" s="150" t="s">
        <v>109</v>
      </c>
      <c r="L112" s="152"/>
      <c r="M112" s="152"/>
      <c r="N112" s="152"/>
      <c r="O112" s="152"/>
      <c r="P112" s="152"/>
      <c r="Q112" s="152"/>
      <c r="R112" s="119"/>
      <c r="S112" s="119"/>
      <c r="T112" s="119"/>
      <c r="U112" s="119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ht="15.75" customHeight="1">
      <c r="A113" s="153">
        <v>8.0</v>
      </c>
      <c r="B113" s="154" t="s">
        <v>1103</v>
      </c>
      <c r="C113" s="154" t="s">
        <v>1005</v>
      </c>
      <c r="D113" s="155" t="s">
        <v>109</v>
      </c>
      <c r="E113" s="148" t="s">
        <v>109</v>
      </c>
      <c r="F113" s="155" t="s">
        <v>109</v>
      </c>
      <c r="G113" s="166"/>
      <c r="H113" s="165" t="s">
        <v>109</v>
      </c>
      <c r="I113" s="150" t="s">
        <v>109</v>
      </c>
      <c r="J113" s="141" t="s">
        <v>109</v>
      </c>
      <c r="K113" s="166" t="s">
        <v>109</v>
      </c>
      <c r="L113" s="156"/>
      <c r="M113" s="156"/>
      <c r="N113" s="156"/>
      <c r="O113" s="156"/>
      <c r="P113" s="156"/>
      <c r="Q113" s="156"/>
      <c r="R113" s="119"/>
      <c r="S113" s="119"/>
      <c r="T113" s="119"/>
      <c r="U113" s="119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ht="15.75" customHeight="1">
      <c r="A114" s="145">
        <v>9.0</v>
      </c>
      <c r="B114" s="146" t="s">
        <v>1104</v>
      </c>
      <c r="C114" s="146" t="s">
        <v>1012</v>
      </c>
      <c r="D114" s="147" t="s">
        <v>98</v>
      </c>
      <c r="E114" s="148" t="s">
        <v>98</v>
      </c>
      <c r="F114" s="147" t="s">
        <v>98</v>
      </c>
      <c r="G114" s="166"/>
      <c r="H114" s="164" t="s">
        <v>98</v>
      </c>
      <c r="I114" s="150" t="s">
        <v>98</v>
      </c>
      <c r="J114" s="141" t="s">
        <v>98</v>
      </c>
      <c r="K114" s="166" t="s">
        <v>98</v>
      </c>
      <c r="L114" s="152"/>
      <c r="M114" s="152"/>
      <c r="N114" s="152"/>
      <c r="O114" s="152"/>
      <c r="P114" s="152"/>
      <c r="Q114" s="152"/>
      <c r="R114" s="119"/>
      <c r="S114" s="119"/>
      <c r="T114" s="119"/>
      <c r="U114" s="119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ht="15.75" customHeight="1">
      <c r="A115" s="145">
        <v>10.0</v>
      </c>
      <c r="B115" s="146" t="s">
        <v>1105</v>
      </c>
      <c r="C115" s="146" t="s">
        <v>1012</v>
      </c>
      <c r="D115" s="155" t="s">
        <v>98</v>
      </c>
      <c r="E115" s="148" t="s">
        <v>98</v>
      </c>
      <c r="F115" s="155" t="s">
        <v>98</v>
      </c>
      <c r="G115" s="166"/>
      <c r="H115" s="164" t="s">
        <v>98</v>
      </c>
      <c r="I115" s="150" t="s">
        <v>98</v>
      </c>
      <c r="J115" s="141" t="s">
        <v>98</v>
      </c>
      <c r="K115" s="166" t="s">
        <v>98</v>
      </c>
      <c r="L115" s="156"/>
      <c r="M115" s="156"/>
      <c r="N115" s="156"/>
      <c r="O115" s="156"/>
      <c r="P115" s="156"/>
      <c r="Q115" s="156"/>
      <c r="R115" s="119"/>
      <c r="S115" s="119"/>
      <c r="T115" s="119"/>
      <c r="U115" s="119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ht="15.75" customHeight="1">
      <c r="A116" s="145">
        <v>11.0</v>
      </c>
      <c r="B116" s="146" t="s">
        <v>1106</v>
      </c>
      <c r="C116" s="178" t="s">
        <v>1005</v>
      </c>
      <c r="D116" s="147" t="s">
        <v>109</v>
      </c>
      <c r="E116" s="148" t="s">
        <v>109</v>
      </c>
      <c r="F116" s="147" t="s">
        <v>109</v>
      </c>
      <c r="G116" s="166"/>
      <c r="H116" s="179" t="s">
        <v>109</v>
      </c>
      <c r="I116" s="150" t="s">
        <v>109</v>
      </c>
      <c r="J116" s="180" t="s">
        <v>109</v>
      </c>
      <c r="K116" s="172" t="s">
        <v>109</v>
      </c>
      <c r="L116" s="152"/>
      <c r="M116" s="152"/>
      <c r="N116" s="152"/>
      <c r="O116" s="152"/>
      <c r="P116" s="152"/>
      <c r="Q116" s="152"/>
      <c r="R116" s="119"/>
      <c r="S116" s="119"/>
      <c r="T116" s="119"/>
      <c r="U116" s="119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ht="15.75" customHeight="1">
      <c r="A117" s="145">
        <v>12.0</v>
      </c>
      <c r="B117" s="146" t="s">
        <v>1107</v>
      </c>
      <c r="C117" s="178" t="s">
        <v>1005</v>
      </c>
      <c r="D117" s="155" t="s">
        <v>109</v>
      </c>
      <c r="E117" s="148" t="s">
        <v>109</v>
      </c>
      <c r="F117" s="155" t="s">
        <v>109</v>
      </c>
      <c r="G117" s="166"/>
      <c r="H117" s="179" t="s">
        <v>109</v>
      </c>
      <c r="I117" s="150" t="s">
        <v>109</v>
      </c>
      <c r="J117" s="180" t="s">
        <v>109</v>
      </c>
      <c r="K117" s="172" t="s">
        <v>109</v>
      </c>
      <c r="L117" s="156"/>
      <c r="M117" s="156"/>
      <c r="N117" s="156"/>
      <c r="O117" s="156"/>
      <c r="P117" s="156"/>
      <c r="Q117" s="156"/>
      <c r="R117" s="119"/>
      <c r="S117" s="119"/>
      <c r="T117" s="119"/>
      <c r="U117" s="119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ht="15.75" customHeight="1">
      <c r="A118" s="145">
        <v>13.0</v>
      </c>
      <c r="B118" s="146" t="s">
        <v>1108</v>
      </c>
      <c r="C118" s="178" t="s">
        <v>1012</v>
      </c>
      <c r="D118" s="147" t="s">
        <v>98</v>
      </c>
      <c r="E118" s="148" t="s">
        <v>109</v>
      </c>
      <c r="F118" s="147" t="s">
        <v>98</v>
      </c>
      <c r="G118" s="166"/>
      <c r="H118" s="179" t="s">
        <v>98</v>
      </c>
      <c r="I118" s="150" t="s">
        <v>98</v>
      </c>
      <c r="J118" s="180" t="s">
        <v>98</v>
      </c>
      <c r="K118" s="172" t="s">
        <v>98</v>
      </c>
      <c r="L118" s="152"/>
      <c r="M118" s="152"/>
      <c r="N118" s="152"/>
      <c r="O118" s="152"/>
      <c r="P118" s="152"/>
      <c r="Q118" s="152"/>
      <c r="R118" s="119"/>
      <c r="S118" s="119"/>
      <c r="T118" s="119"/>
      <c r="U118" s="119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ht="15.75" customHeight="1">
      <c r="A119" s="153">
        <v>14.0</v>
      </c>
      <c r="B119" s="154" t="s">
        <v>1109</v>
      </c>
      <c r="C119" s="154" t="s">
        <v>1012</v>
      </c>
      <c r="D119" s="155" t="s">
        <v>98</v>
      </c>
      <c r="E119" s="148" t="s">
        <v>98</v>
      </c>
      <c r="F119" s="155" t="s">
        <v>98</v>
      </c>
      <c r="G119" s="166"/>
      <c r="H119" s="165" t="s">
        <v>98</v>
      </c>
      <c r="I119" s="150" t="s">
        <v>98</v>
      </c>
      <c r="J119" s="141" t="s">
        <v>98</v>
      </c>
      <c r="K119" s="166" t="s">
        <v>98</v>
      </c>
      <c r="L119" s="156"/>
      <c r="M119" s="156"/>
      <c r="N119" s="156"/>
      <c r="O119" s="156"/>
      <c r="P119" s="156"/>
      <c r="Q119" s="156"/>
      <c r="R119" s="119"/>
      <c r="S119" s="119"/>
      <c r="T119" s="119"/>
      <c r="U119" s="119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ht="15.75" customHeight="1">
      <c r="A120" s="145">
        <v>15.0</v>
      </c>
      <c r="B120" s="146" t="s">
        <v>1110</v>
      </c>
      <c r="C120" s="146" t="s">
        <v>1005</v>
      </c>
      <c r="D120" s="147" t="s">
        <v>109</v>
      </c>
      <c r="E120" s="148" t="s">
        <v>109</v>
      </c>
      <c r="F120" s="147" t="s">
        <v>109</v>
      </c>
      <c r="G120" s="166"/>
      <c r="H120" s="164" t="s">
        <v>109</v>
      </c>
      <c r="I120" s="150" t="s">
        <v>109</v>
      </c>
      <c r="J120" s="141" t="s">
        <v>109</v>
      </c>
      <c r="K120" s="166" t="s">
        <v>109</v>
      </c>
      <c r="L120" s="152"/>
      <c r="M120" s="152"/>
      <c r="N120" s="152"/>
      <c r="O120" s="152"/>
      <c r="P120" s="152"/>
      <c r="Q120" s="152"/>
      <c r="R120" s="119"/>
      <c r="S120" s="119"/>
      <c r="T120" s="119"/>
      <c r="U120" s="119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ht="15.75" customHeight="1">
      <c r="A121" s="145">
        <v>16.0</v>
      </c>
      <c r="B121" s="146" t="s">
        <v>1111</v>
      </c>
      <c r="C121" s="146" t="s">
        <v>1005</v>
      </c>
      <c r="D121" s="155" t="s">
        <v>109</v>
      </c>
      <c r="E121" s="148" t="s">
        <v>109</v>
      </c>
      <c r="F121" s="155" t="s">
        <v>109</v>
      </c>
      <c r="G121" s="166"/>
      <c r="H121" s="164" t="s">
        <v>109</v>
      </c>
      <c r="I121" s="150" t="s">
        <v>109</v>
      </c>
      <c r="J121" s="141" t="s">
        <v>109</v>
      </c>
      <c r="K121" s="166" t="s">
        <v>109</v>
      </c>
      <c r="L121" s="156"/>
      <c r="M121" s="156"/>
      <c r="N121" s="156"/>
      <c r="O121" s="156"/>
      <c r="P121" s="156"/>
      <c r="Q121" s="156"/>
      <c r="R121" s="119"/>
      <c r="S121" s="119"/>
      <c r="T121" s="119"/>
      <c r="U121" s="119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ht="15.75" customHeight="1">
      <c r="A122" s="145">
        <v>17.0</v>
      </c>
      <c r="B122" s="146" t="s">
        <v>1112</v>
      </c>
      <c r="C122" s="178" t="s">
        <v>1005</v>
      </c>
      <c r="D122" s="147" t="s">
        <v>109</v>
      </c>
      <c r="E122" s="148" t="s">
        <v>109</v>
      </c>
      <c r="F122" s="147" t="s">
        <v>109</v>
      </c>
      <c r="G122" s="166"/>
      <c r="H122" s="179" t="s">
        <v>109</v>
      </c>
      <c r="I122" s="150" t="s">
        <v>109</v>
      </c>
      <c r="J122" s="180" t="s">
        <v>109</v>
      </c>
      <c r="K122" s="172" t="s">
        <v>109</v>
      </c>
      <c r="L122" s="152"/>
      <c r="M122" s="152"/>
      <c r="N122" s="152"/>
      <c r="O122" s="152"/>
      <c r="P122" s="152"/>
      <c r="Q122" s="152"/>
      <c r="R122" s="119"/>
      <c r="S122" s="119"/>
      <c r="T122" s="119"/>
      <c r="U122" s="119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ht="15.75" customHeight="1">
      <c r="A123" s="153">
        <v>18.0</v>
      </c>
      <c r="B123" s="154" t="s">
        <v>1113</v>
      </c>
      <c r="C123" s="181" t="s">
        <v>1005</v>
      </c>
      <c r="D123" s="155" t="s">
        <v>109</v>
      </c>
      <c r="E123" s="148" t="s">
        <v>109</v>
      </c>
      <c r="F123" s="155" t="s">
        <v>109</v>
      </c>
      <c r="G123" s="166"/>
      <c r="H123" s="182" t="s">
        <v>109</v>
      </c>
      <c r="I123" s="150" t="s">
        <v>109</v>
      </c>
      <c r="J123" s="180" t="s">
        <v>109</v>
      </c>
      <c r="K123" s="172" t="s">
        <v>109</v>
      </c>
      <c r="L123" s="156"/>
      <c r="M123" s="156"/>
      <c r="N123" s="156"/>
      <c r="O123" s="156"/>
      <c r="P123" s="156"/>
      <c r="Q123" s="156"/>
      <c r="R123" s="119"/>
      <c r="S123" s="119"/>
      <c r="T123" s="119"/>
      <c r="U123" s="119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</row>
    <row r="124">
      <c r="A124" s="145">
        <v>19.0</v>
      </c>
      <c r="B124" s="146" t="s">
        <v>1114</v>
      </c>
      <c r="C124" s="178" t="s">
        <v>1005</v>
      </c>
      <c r="D124" s="147" t="s">
        <v>109</v>
      </c>
      <c r="E124" s="148" t="s">
        <v>109</v>
      </c>
      <c r="F124" s="147" t="s">
        <v>109</v>
      </c>
      <c r="G124" s="166"/>
      <c r="H124" s="179" t="s">
        <v>109</v>
      </c>
      <c r="I124" s="150" t="s">
        <v>109</v>
      </c>
      <c r="J124" s="180" t="s">
        <v>109</v>
      </c>
      <c r="K124" s="172" t="s">
        <v>109</v>
      </c>
      <c r="L124" s="152"/>
      <c r="M124" s="152"/>
      <c r="N124" s="152"/>
      <c r="O124" s="152"/>
      <c r="P124" s="152"/>
      <c r="Q124" s="152"/>
      <c r="R124" s="119"/>
      <c r="S124" s="119"/>
      <c r="T124" s="119"/>
      <c r="U124" s="119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</row>
    <row r="125" ht="15.75" customHeight="1">
      <c r="A125" s="153">
        <v>20.0</v>
      </c>
      <c r="B125" s="154" t="s">
        <v>1115</v>
      </c>
      <c r="C125" s="154" t="s">
        <v>1012</v>
      </c>
      <c r="D125" s="155" t="s">
        <v>98</v>
      </c>
      <c r="E125" s="148" t="s">
        <v>98</v>
      </c>
      <c r="F125" s="155" t="s">
        <v>98</v>
      </c>
      <c r="G125" s="166"/>
      <c r="H125" s="165" t="s">
        <v>98</v>
      </c>
      <c r="I125" s="150" t="s">
        <v>98</v>
      </c>
      <c r="J125" s="141" t="s">
        <v>98</v>
      </c>
      <c r="K125" s="166" t="s">
        <v>98</v>
      </c>
      <c r="L125" s="156"/>
      <c r="M125" s="156"/>
      <c r="N125" s="156"/>
      <c r="O125" s="156"/>
      <c r="P125" s="156"/>
      <c r="Q125" s="156"/>
      <c r="R125" s="119"/>
      <c r="S125" s="119"/>
      <c r="T125" s="119"/>
      <c r="U125" s="119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</row>
    <row r="126" ht="15.75" customHeight="1">
      <c r="A126" s="145">
        <v>21.0</v>
      </c>
      <c r="B126" s="146" t="s">
        <v>1116</v>
      </c>
      <c r="C126" s="178" t="s">
        <v>1012</v>
      </c>
      <c r="D126" s="147" t="s">
        <v>98</v>
      </c>
      <c r="E126" s="148" t="s">
        <v>98</v>
      </c>
      <c r="F126" s="147" t="s">
        <v>98</v>
      </c>
      <c r="G126" s="166"/>
      <c r="H126" s="179" t="s">
        <v>98</v>
      </c>
      <c r="I126" s="150" t="s">
        <v>98</v>
      </c>
      <c r="J126" s="180" t="s">
        <v>98</v>
      </c>
      <c r="K126" s="172" t="s">
        <v>98</v>
      </c>
      <c r="L126" s="152"/>
      <c r="M126" s="152"/>
      <c r="N126" s="152"/>
      <c r="O126" s="152"/>
      <c r="P126" s="152"/>
      <c r="Q126" s="152"/>
      <c r="R126" s="119"/>
      <c r="S126" s="119"/>
      <c r="T126" s="119"/>
      <c r="U126" s="119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</row>
    <row r="127" ht="15.75" customHeight="1">
      <c r="A127" s="145">
        <v>22.0</v>
      </c>
      <c r="B127" s="146" t="s">
        <v>1117</v>
      </c>
      <c r="C127" s="178" t="s">
        <v>1012</v>
      </c>
      <c r="D127" s="155" t="s">
        <v>98</v>
      </c>
      <c r="E127" s="148" t="s">
        <v>98</v>
      </c>
      <c r="F127" s="155" t="s">
        <v>98</v>
      </c>
      <c r="G127" s="166"/>
      <c r="H127" s="179" t="s">
        <v>98</v>
      </c>
      <c r="I127" s="150" t="s">
        <v>98</v>
      </c>
      <c r="J127" s="180" t="s">
        <v>98</v>
      </c>
      <c r="K127" s="172" t="s">
        <v>98</v>
      </c>
      <c r="L127" s="156"/>
      <c r="M127" s="156"/>
      <c r="N127" s="156"/>
      <c r="O127" s="156"/>
      <c r="P127" s="156"/>
      <c r="Q127" s="156"/>
      <c r="R127" s="119"/>
      <c r="S127" s="119"/>
      <c r="T127" s="119"/>
      <c r="U127" s="119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</row>
    <row r="128" ht="15.75" customHeight="1">
      <c r="A128" s="153">
        <v>23.0</v>
      </c>
      <c r="B128" s="154" t="s">
        <v>1118</v>
      </c>
      <c r="C128" s="181" t="s">
        <v>1012</v>
      </c>
      <c r="D128" s="147" t="s">
        <v>98</v>
      </c>
      <c r="E128" s="148" t="s">
        <v>98</v>
      </c>
      <c r="F128" s="147" t="s">
        <v>98</v>
      </c>
      <c r="G128" s="166"/>
      <c r="H128" s="182" t="s">
        <v>98</v>
      </c>
      <c r="I128" s="150" t="s">
        <v>98</v>
      </c>
      <c r="J128" s="180" t="s">
        <v>98</v>
      </c>
      <c r="K128" s="172" t="s">
        <v>98</v>
      </c>
      <c r="L128" s="152"/>
      <c r="M128" s="152"/>
      <c r="N128" s="152"/>
      <c r="O128" s="152"/>
      <c r="P128" s="152"/>
      <c r="Q128" s="152"/>
      <c r="R128" s="119"/>
      <c r="S128" s="119"/>
      <c r="T128" s="119"/>
      <c r="U128" s="119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</row>
    <row r="129" ht="15.75" customHeight="1">
      <c r="A129" s="153">
        <v>24.0</v>
      </c>
      <c r="B129" s="154" t="s">
        <v>1119</v>
      </c>
      <c r="C129" s="181" t="s">
        <v>1012</v>
      </c>
      <c r="D129" s="155" t="s">
        <v>98</v>
      </c>
      <c r="E129" s="148" t="s">
        <v>98</v>
      </c>
      <c r="F129" s="155" t="s">
        <v>98</v>
      </c>
      <c r="G129" s="166"/>
      <c r="H129" s="182" t="s">
        <v>98</v>
      </c>
      <c r="I129" s="150" t="s">
        <v>204</v>
      </c>
      <c r="J129" s="180" t="s">
        <v>98</v>
      </c>
      <c r="K129" s="172" t="s">
        <v>98</v>
      </c>
      <c r="L129" s="156"/>
      <c r="M129" s="156"/>
      <c r="N129" s="156"/>
      <c r="O129" s="156"/>
      <c r="P129" s="156"/>
      <c r="Q129" s="156"/>
      <c r="R129" s="119"/>
      <c r="S129" s="119"/>
      <c r="T129" s="119"/>
      <c r="U129" s="119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</row>
    <row r="130" ht="15.75" customHeight="1">
      <c r="A130" s="153">
        <v>25.0</v>
      </c>
      <c r="B130" s="154" t="s">
        <v>1120</v>
      </c>
      <c r="C130" s="154" t="s">
        <v>1005</v>
      </c>
      <c r="D130" s="147" t="s">
        <v>109</v>
      </c>
      <c r="E130" s="148" t="s">
        <v>109</v>
      </c>
      <c r="F130" s="147" t="s">
        <v>109</v>
      </c>
      <c r="G130" s="166"/>
      <c r="H130" s="165" t="s">
        <v>109</v>
      </c>
      <c r="I130" s="150" t="s">
        <v>109</v>
      </c>
      <c r="J130" s="141" t="s">
        <v>109</v>
      </c>
      <c r="K130" s="166" t="s">
        <v>109</v>
      </c>
      <c r="L130" s="152"/>
      <c r="M130" s="152"/>
      <c r="N130" s="152"/>
      <c r="O130" s="152"/>
      <c r="P130" s="152"/>
      <c r="Q130" s="152"/>
      <c r="R130" s="119"/>
      <c r="S130" s="119"/>
      <c r="T130" s="119"/>
      <c r="U130" s="119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</row>
    <row r="131" ht="15.75" customHeight="1">
      <c r="A131" s="145">
        <v>26.0</v>
      </c>
      <c r="B131" s="146" t="s">
        <v>1121</v>
      </c>
      <c r="C131" s="146" t="s">
        <v>1005</v>
      </c>
      <c r="D131" s="155" t="s">
        <v>109</v>
      </c>
      <c r="E131" s="148" t="s">
        <v>109</v>
      </c>
      <c r="F131" s="155" t="s">
        <v>109</v>
      </c>
      <c r="G131" s="166"/>
      <c r="H131" s="164" t="s">
        <v>109</v>
      </c>
      <c r="I131" s="150" t="s">
        <v>109</v>
      </c>
      <c r="J131" s="141" t="s">
        <v>109</v>
      </c>
      <c r="K131" s="166" t="s">
        <v>109</v>
      </c>
      <c r="L131" s="156"/>
      <c r="M131" s="156"/>
      <c r="N131" s="156"/>
      <c r="O131" s="156"/>
      <c r="P131" s="156"/>
      <c r="Q131" s="156"/>
      <c r="R131" s="119"/>
      <c r="S131" s="119"/>
      <c r="T131" s="119"/>
      <c r="U131" s="119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</row>
    <row r="132" ht="15.75" customHeight="1">
      <c r="A132" s="153">
        <v>27.0</v>
      </c>
      <c r="B132" s="154" t="s">
        <v>1122</v>
      </c>
      <c r="C132" s="154" t="s">
        <v>1005</v>
      </c>
      <c r="D132" s="147" t="s">
        <v>109</v>
      </c>
      <c r="E132" s="148" t="s">
        <v>109</v>
      </c>
      <c r="F132" s="147" t="s">
        <v>109</v>
      </c>
      <c r="G132" s="166"/>
      <c r="H132" s="165" t="s">
        <v>109</v>
      </c>
      <c r="I132" s="150" t="s">
        <v>109</v>
      </c>
      <c r="J132" s="141" t="s">
        <v>109</v>
      </c>
      <c r="K132" s="166" t="s">
        <v>109</v>
      </c>
      <c r="L132" s="152"/>
      <c r="M132" s="152"/>
      <c r="N132" s="152"/>
      <c r="O132" s="152"/>
      <c r="P132" s="152"/>
      <c r="Q132" s="152"/>
      <c r="R132" s="119"/>
      <c r="S132" s="119"/>
      <c r="T132" s="119"/>
      <c r="U132" s="119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</row>
    <row r="133" ht="15.75" customHeight="1">
      <c r="A133" s="183"/>
      <c r="B133" s="184" t="s">
        <v>431</v>
      </c>
      <c r="C133" s="185"/>
      <c r="D133" s="186"/>
      <c r="E133" s="157"/>
      <c r="F133" s="158"/>
      <c r="G133" s="159"/>
      <c r="H133" s="159"/>
      <c r="I133" s="187"/>
      <c r="J133" s="188"/>
      <c r="K133" s="189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</row>
    <row r="134" ht="15.75" customHeight="1">
      <c r="A134" s="145">
        <v>1.0</v>
      </c>
      <c r="B134" s="146" t="s">
        <v>1123</v>
      </c>
      <c r="C134" s="146" t="s">
        <v>1005</v>
      </c>
      <c r="D134" s="147" t="s">
        <v>109</v>
      </c>
      <c r="E134" s="148" t="s">
        <v>109</v>
      </c>
      <c r="F134" s="147" t="s">
        <v>109</v>
      </c>
      <c r="G134" s="166"/>
      <c r="H134" s="164" t="s">
        <v>109</v>
      </c>
      <c r="I134" s="150" t="s">
        <v>109</v>
      </c>
      <c r="J134" s="141" t="s">
        <v>109</v>
      </c>
      <c r="K134" s="166" t="s">
        <v>109</v>
      </c>
      <c r="L134" s="152"/>
      <c r="M134" s="152"/>
      <c r="N134" s="152"/>
      <c r="O134" s="152"/>
      <c r="P134" s="152"/>
      <c r="Q134" s="152"/>
      <c r="R134" s="119"/>
      <c r="S134" s="119"/>
      <c r="T134" s="119"/>
      <c r="U134" s="119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</row>
    <row r="135">
      <c r="A135" s="153">
        <v>2.0</v>
      </c>
      <c r="B135" s="154" t="s">
        <v>1124</v>
      </c>
      <c r="C135" s="154" t="s">
        <v>1012</v>
      </c>
      <c r="D135" s="155" t="s">
        <v>98</v>
      </c>
      <c r="E135" s="148" t="s">
        <v>109</v>
      </c>
      <c r="F135" s="155" t="s">
        <v>98</v>
      </c>
      <c r="G135" s="166"/>
      <c r="H135" s="165" t="s">
        <v>98</v>
      </c>
      <c r="I135" s="150" t="s">
        <v>98</v>
      </c>
      <c r="J135" s="141" t="s">
        <v>98</v>
      </c>
      <c r="K135" s="166" t="s">
        <v>98</v>
      </c>
      <c r="L135" s="156"/>
      <c r="M135" s="156"/>
      <c r="N135" s="156"/>
      <c r="O135" s="156"/>
      <c r="P135" s="156"/>
      <c r="Q135" s="156"/>
      <c r="R135" s="119"/>
      <c r="S135" s="119"/>
      <c r="T135" s="119"/>
      <c r="U135" s="119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</row>
    <row r="136" ht="15.75" customHeight="1">
      <c r="A136" s="145">
        <v>3.0</v>
      </c>
      <c r="B136" s="146" t="s">
        <v>1125</v>
      </c>
      <c r="C136" s="146" t="s">
        <v>1005</v>
      </c>
      <c r="D136" s="147" t="s">
        <v>109</v>
      </c>
      <c r="E136" s="148" t="s">
        <v>109</v>
      </c>
      <c r="F136" s="147" t="s">
        <v>109</v>
      </c>
      <c r="G136" s="166"/>
      <c r="H136" s="164" t="s">
        <v>109</v>
      </c>
      <c r="I136" s="150" t="s">
        <v>109</v>
      </c>
      <c r="J136" s="141" t="s">
        <v>109</v>
      </c>
      <c r="K136" s="166" t="s">
        <v>109</v>
      </c>
      <c r="L136" s="152"/>
      <c r="M136" s="152"/>
      <c r="N136" s="152"/>
      <c r="O136" s="152"/>
      <c r="P136" s="152"/>
      <c r="Q136" s="152"/>
      <c r="R136" s="119"/>
      <c r="S136" s="119"/>
      <c r="T136" s="119"/>
      <c r="U136" s="119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</row>
    <row r="137">
      <c r="A137" s="145">
        <v>4.0</v>
      </c>
      <c r="B137" s="146" t="s">
        <v>1126</v>
      </c>
      <c r="C137" s="146" t="s">
        <v>1012</v>
      </c>
      <c r="D137" s="155" t="s">
        <v>98</v>
      </c>
      <c r="E137" s="148" t="s">
        <v>98</v>
      </c>
      <c r="F137" s="155" t="s">
        <v>98</v>
      </c>
      <c r="G137" s="166"/>
      <c r="H137" s="164" t="s">
        <v>98</v>
      </c>
      <c r="I137" s="150" t="s">
        <v>98</v>
      </c>
      <c r="J137" s="141" t="s">
        <v>98</v>
      </c>
      <c r="K137" s="166" t="s">
        <v>98</v>
      </c>
      <c r="L137" s="156"/>
      <c r="M137" s="156"/>
      <c r="N137" s="156"/>
      <c r="O137" s="156"/>
      <c r="P137" s="156"/>
      <c r="Q137" s="156"/>
      <c r="R137" s="119"/>
      <c r="S137" s="119"/>
      <c r="T137" s="119"/>
      <c r="U137" s="119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</row>
    <row r="138" ht="15.75" customHeight="1">
      <c r="A138" s="153">
        <v>5.0</v>
      </c>
      <c r="B138" s="154" t="s">
        <v>1127</v>
      </c>
      <c r="C138" s="154" t="s">
        <v>1012</v>
      </c>
      <c r="D138" s="147" t="s">
        <v>98</v>
      </c>
      <c r="E138" s="148" t="s">
        <v>98</v>
      </c>
      <c r="F138" s="147" t="s">
        <v>98</v>
      </c>
      <c r="G138" s="166"/>
      <c r="H138" s="165" t="s">
        <v>98</v>
      </c>
      <c r="I138" s="150" t="s">
        <v>98</v>
      </c>
      <c r="J138" s="141" t="s">
        <v>98</v>
      </c>
      <c r="K138" s="166" t="s">
        <v>98</v>
      </c>
      <c r="L138" s="152"/>
      <c r="M138" s="152"/>
      <c r="N138" s="152"/>
      <c r="O138" s="152"/>
      <c r="P138" s="152"/>
      <c r="Q138" s="152"/>
      <c r="R138" s="119"/>
      <c r="S138" s="119"/>
      <c r="T138" s="119"/>
      <c r="U138" s="119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</row>
    <row r="139" ht="15.75" customHeight="1">
      <c r="A139" s="153">
        <v>6.0</v>
      </c>
      <c r="B139" s="154" t="s">
        <v>1128</v>
      </c>
      <c r="C139" s="154" t="s">
        <v>1005</v>
      </c>
      <c r="D139" s="155"/>
      <c r="E139" s="148"/>
      <c r="F139" s="155"/>
      <c r="G139" s="166"/>
      <c r="H139" s="165" t="s">
        <v>109</v>
      </c>
      <c r="I139" s="166"/>
      <c r="J139" s="141" t="s">
        <v>109</v>
      </c>
      <c r="K139" s="166" t="s">
        <v>109</v>
      </c>
      <c r="L139" s="156"/>
      <c r="M139" s="156"/>
      <c r="N139" s="156"/>
      <c r="O139" s="156"/>
      <c r="P139" s="156"/>
      <c r="Q139" s="156"/>
      <c r="R139" s="119"/>
      <c r="S139" s="119"/>
      <c r="T139" s="119"/>
      <c r="U139" s="119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</row>
    <row r="140">
      <c r="A140" s="153">
        <v>7.0</v>
      </c>
      <c r="B140" s="154" t="s">
        <v>1129</v>
      </c>
      <c r="C140" s="154" t="s">
        <v>1005</v>
      </c>
      <c r="D140" s="147" t="s">
        <v>109</v>
      </c>
      <c r="E140" s="148" t="s">
        <v>109</v>
      </c>
      <c r="F140" s="147" t="s">
        <v>109</v>
      </c>
      <c r="G140" s="166"/>
      <c r="H140" s="165" t="s">
        <v>109</v>
      </c>
      <c r="I140" s="150" t="s">
        <v>109</v>
      </c>
      <c r="J140" s="141" t="s">
        <v>109</v>
      </c>
      <c r="K140" s="166" t="s">
        <v>109</v>
      </c>
      <c r="L140" s="152"/>
      <c r="M140" s="152"/>
      <c r="N140" s="152"/>
      <c r="O140" s="152"/>
      <c r="P140" s="152"/>
      <c r="Q140" s="152"/>
      <c r="R140" s="119"/>
      <c r="S140" s="119"/>
      <c r="T140" s="119"/>
      <c r="U140" s="119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</row>
    <row r="141" ht="15.75" customHeight="1">
      <c r="A141" s="145">
        <v>8.0</v>
      </c>
      <c r="B141" s="146" t="s">
        <v>1130</v>
      </c>
      <c r="C141" s="146" t="s">
        <v>1005</v>
      </c>
      <c r="D141" s="155" t="s">
        <v>109</v>
      </c>
      <c r="E141" s="148" t="s">
        <v>109</v>
      </c>
      <c r="F141" s="155" t="s">
        <v>109</v>
      </c>
      <c r="G141" s="166"/>
      <c r="H141" s="164" t="s">
        <v>109</v>
      </c>
      <c r="I141" s="150" t="s">
        <v>109</v>
      </c>
      <c r="J141" s="141" t="s">
        <v>109</v>
      </c>
      <c r="K141" s="166" t="s">
        <v>109</v>
      </c>
      <c r="L141" s="156"/>
      <c r="M141" s="156"/>
      <c r="N141" s="156"/>
      <c r="O141" s="156"/>
      <c r="P141" s="156"/>
      <c r="Q141" s="156"/>
      <c r="R141" s="119"/>
      <c r="S141" s="119"/>
      <c r="T141" s="119"/>
      <c r="U141" s="119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</row>
    <row r="142" ht="15.75" customHeight="1">
      <c r="A142" s="190">
        <v>9.0</v>
      </c>
      <c r="B142" s="191" t="s">
        <v>1131</v>
      </c>
      <c r="C142" s="191" t="s">
        <v>1005</v>
      </c>
      <c r="D142" s="147" t="s">
        <v>109</v>
      </c>
      <c r="E142" s="148" t="s">
        <v>109</v>
      </c>
      <c r="F142" s="147" t="s">
        <v>109</v>
      </c>
      <c r="G142" s="166"/>
      <c r="H142" s="170" t="s">
        <v>109</v>
      </c>
      <c r="I142" s="150" t="s">
        <v>109</v>
      </c>
      <c r="J142" s="171" t="s">
        <v>109</v>
      </c>
      <c r="K142" s="172" t="s">
        <v>109</v>
      </c>
      <c r="L142" s="152"/>
      <c r="M142" s="152"/>
      <c r="N142" s="152"/>
      <c r="O142" s="152"/>
      <c r="P142" s="152"/>
      <c r="Q142" s="152"/>
      <c r="R142" s="119"/>
      <c r="S142" s="119"/>
      <c r="T142" s="119"/>
      <c r="U142" s="119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</row>
    <row r="143" ht="15.75" customHeight="1">
      <c r="A143" s="153">
        <v>10.0</v>
      </c>
      <c r="B143" s="154" t="s">
        <v>1132</v>
      </c>
      <c r="C143" s="154" t="s">
        <v>1005</v>
      </c>
      <c r="D143" s="155" t="s">
        <v>109</v>
      </c>
      <c r="E143" s="148" t="s">
        <v>109</v>
      </c>
      <c r="F143" s="155" t="s">
        <v>109</v>
      </c>
      <c r="G143" s="166"/>
      <c r="H143" s="165" t="s">
        <v>109</v>
      </c>
      <c r="I143" s="150" t="s">
        <v>109</v>
      </c>
      <c r="J143" s="141" t="s">
        <v>109</v>
      </c>
      <c r="K143" s="166" t="s">
        <v>109</v>
      </c>
      <c r="L143" s="156"/>
      <c r="M143" s="156"/>
      <c r="N143" s="156"/>
      <c r="O143" s="156"/>
      <c r="P143" s="156"/>
      <c r="Q143" s="156"/>
      <c r="R143" s="119"/>
      <c r="S143" s="119"/>
      <c r="T143" s="119"/>
      <c r="U143" s="119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</row>
    <row r="144" ht="15.75" customHeight="1">
      <c r="A144" s="145">
        <v>11.0</v>
      </c>
      <c r="B144" s="146" t="s">
        <v>1133</v>
      </c>
      <c r="C144" s="146" t="s">
        <v>1005</v>
      </c>
      <c r="D144" s="147" t="s">
        <v>109</v>
      </c>
      <c r="E144" s="148" t="s">
        <v>109</v>
      </c>
      <c r="F144" s="147" t="s">
        <v>109</v>
      </c>
      <c r="G144" s="166"/>
      <c r="H144" s="164" t="s">
        <v>109</v>
      </c>
      <c r="I144" s="150" t="s">
        <v>109</v>
      </c>
      <c r="J144" s="141" t="s">
        <v>109</v>
      </c>
      <c r="K144" s="166" t="s">
        <v>109</v>
      </c>
      <c r="L144" s="152"/>
      <c r="M144" s="152"/>
      <c r="N144" s="152"/>
      <c r="O144" s="152"/>
      <c r="P144" s="152"/>
      <c r="Q144" s="152"/>
      <c r="R144" s="119"/>
      <c r="S144" s="119"/>
      <c r="T144" s="119"/>
      <c r="U144" s="119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</row>
    <row r="145" ht="15.75" customHeight="1">
      <c r="A145" s="190">
        <v>12.0</v>
      </c>
      <c r="B145" s="191" t="s">
        <v>1134</v>
      </c>
      <c r="C145" s="191" t="s">
        <v>1005</v>
      </c>
      <c r="D145" s="155" t="s">
        <v>109</v>
      </c>
      <c r="E145" s="148" t="s">
        <v>109</v>
      </c>
      <c r="F145" s="155" t="s">
        <v>109</v>
      </c>
      <c r="G145" s="166"/>
      <c r="H145" s="170" t="s">
        <v>109</v>
      </c>
      <c r="I145" s="150" t="s">
        <v>109</v>
      </c>
      <c r="J145" s="171" t="s">
        <v>109</v>
      </c>
      <c r="K145" s="172" t="s">
        <v>109</v>
      </c>
      <c r="L145" s="156"/>
      <c r="M145" s="156"/>
      <c r="N145" s="156"/>
      <c r="O145" s="156"/>
      <c r="P145" s="156"/>
      <c r="Q145" s="156"/>
      <c r="R145" s="119"/>
      <c r="S145" s="119"/>
      <c r="T145" s="119"/>
      <c r="U145" s="119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</row>
    <row r="146" ht="15.75" customHeight="1">
      <c r="A146" s="153">
        <v>13.0</v>
      </c>
      <c r="B146" s="154" t="s">
        <v>1135</v>
      </c>
      <c r="C146" s="154" t="s">
        <v>1012</v>
      </c>
      <c r="D146" s="147" t="s">
        <v>204</v>
      </c>
      <c r="E146" s="148" t="s">
        <v>98</v>
      </c>
      <c r="F146" s="147" t="s">
        <v>98</v>
      </c>
      <c r="G146" s="166"/>
      <c r="H146" s="165" t="s">
        <v>98</v>
      </c>
      <c r="I146" s="150" t="s">
        <v>98</v>
      </c>
      <c r="J146" s="141" t="s">
        <v>98</v>
      </c>
      <c r="K146" s="166" t="s">
        <v>98</v>
      </c>
      <c r="L146" s="152"/>
      <c r="M146" s="152"/>
      <c r="N146" s="152"/>
      <c r="O146" s="152"/>
      <c r="P146" s="152"/>
      <c r="Q146" s="152"/>
      <c r="R146" s="119"/>
      <c r="S146" s="119"/>
      <c r="T146" s="119"/>
      <c r="U146" s="119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</row>
    <row r="147" ht="15.75" customHeight="1">
      <c r="A147" s="145">
        <v>14.0</v>
      </c>
      <c r="B147" s="146" t="s">
        <v>1136</v>
      </c>
      <c r="C147" s="146" t="s">
        <v>1005</v>
      </c>
      <c r="D147" s="147"/>
      <c r="E147" s="147" t="s">
        <v>109</v>
      </c>
      <c r="F147" s="147" t="s">
        <v>109</v>
      </c>
      <c r="G147" s="175"/>
      <c r="H147" s="164" t="s">
        <v>109</v>
      </c>
      <c r="I147" s="164" t="s">
        <v>109</v>
      </c>
      <c r="J147" s="141" t="s">
        <v>109</v>
      </c>
      <c r="K147" s="192" t="s">
        <v>109</v>
      </c>
      <c r="L147" s="193"/>
      <c r="M147" s="193"/>
      <c r="N147" s="152"/>
      <c r="O147" s="152"/>
      <c r="P147" s="152"/>
      <c r="Q147" s="152"/>
      <c r="R147" s="193"/>
      <c r="S147" s="193"/>
      <c r="T147" s="193"/>
      <c r="U147" s="193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</row>
    <row r="148" ht="15.75" customHeight="1">
      <c r="A148" s="183"/>
      <c r="B148" s="195" t="s">
        <v>445</v>
      </c>
      <c r="C148" s="163"/>
      <c r="D148" s="163"/>
      <c r="E148" s="157"/>
      <c r="F148" s="158"/>
      <c r="G148" s="159"/>
      <c r="H148" s="159"/>
      <c r="I148" s="187"/>
      <c r="J148" s="196"/>
      <c r="K148" s="197"/>
      <c r="L148" s="198"/>
      <c r="M148" s="198"/>
      <c r="N148" s="143"/>
      <c r="O148" s="143"/>
      <c r="P148" s="143"/>
      <c r="Q148" s="143"/>
      <c r="R148" s="143"/>
      <c r="S148" s="143"/>
      <c r="T148" s="143"/>
      <c r="U148" s="143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</row>
    <row r="149" ht="15.75" customHeight="1">
      <c r="A149" s="145">
        <v>1.0</v>
      </c>
      <c r="B149" s="146" t="s">
        <v>1137</v>
      </c>
      <c r="C149" s="146" t="s">
        <v>1012</v>
      </c>
      <c r="D149" s="155" t="s">
        <v>98</v>
      </c>
      <c r="E149" s="148" t="s">
        <v>98</v>
      </c>
      <c r="F149" s="155" t="s">
        <v>98</v>
      </c>
      <c r="G149" s="166"/>
      <c r="H149" s="164" t="s">
        <v>98</v>
      </c>
      <c r="I149" s="166"/>
      <c r="J149" s="141" t="s">
        <v>98</v>
      </c>
      <c r="K149" s="166" t="s">
        <v>98</v>
      </c>
      <c r="L149" s="156"/>
      <c r="M149" s="156"/>
      <c r="N149" s="156"/>
      <c r="O149" s="156"/>
      <c r="P149" s="156"/>
      <c r="Q149" s="156"/>
      <c r="R149" s="119"/>
      <c r="S149" s="119"/>
      <c r="T149" s="119"/>
      <c r="U149" s="119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</row>
    <row r="150" ht="15.75" customHeight="1">
      <c r="A150" s="145">
        <v>1.0</v>
      </c>
      <c r="B150" s="146" t="s">
        <v>1138</v>
      </c>
      <c r="C150" s="146" t="s">
        <v>1012</v>
      </c>
      <c r="D150" s="174"/>
      <c r="E150" s="174"/>
      <c r="F150" s="174"/>
      <c r="G150" s="166"/>
      <c r="H150" s="164" t="s">
        <v>98</v>
      </c>
      <c r="I150" s="150" t="s">
        <v>98</v>
      </c>
      <c r="J150" s="141" t="s">
        <v>98</v>
      </c>
      <c r="K150" s="166" t="s">
        <v>98</v>
      </c>
      <c r="L150" s="156"/>
      <c r="M150" s="156"/>
      <c r="N150" s="156"/>
      <c r="O150" s="156"/>
      <c r="P150" s="156"/>
      <c r="Q150" s="156"/>
      <c r="R150" s="119"/>
      <c r="S150" s="119"/>
      <c r="T150" s="119"/>
      <c r="U150" s="119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</row>
    <row r="151" ht="15.75" customHeight="1">
      <c r="A151" s="167">
        <v>2.0</v>
      </c>
      <c r="B151" s="169" t="s">
        <v>1139</v>
      </c>
      <c r="C151" s="169" t="s">
        <v>1012</v>
      </c>
      <c r="D151" s="147" t="s">
        <v>98</v>
      </c>
      <c r="E151" s="148" t="s">
        <v>98</v>
      </c>
      <c r="F151" s="147" t="s">
        <v>98</v>
      </c>
      <c r="G151" s="166"/>
      <c r="H151" s="170" t="s">
        <v>98</v>
      </c>
      <c r="I151" s="150" t="s">
        <v>98</v>
      </c>
      <c r="J151" s="171" t="s">
        <v>98</v>
      </c>
      <c r="K151" s="172" t="s">
        <v>98</v>
      </c>
      <c r="L151" s="152"/>
      <c r="M151" s="152"/>
      <c r="N151" s="152"/>
      <c r="O151" s="152"/>
      <c r="P151" s="152"/>
      <c r="Q151" s="152"/>
      <c r="R151" s="119"/>
      <c r="S151" s="119"/>
      <c r="T151" s="119"/>
      <c r="U151" s="119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</row>
    <row r="152" ht="15.75" customHeight="1">
      <c r="A152" s="163"/>
      <c r="B152" s="136" t="s">
        <v>448</v>
      </c>
      <c r="C152" s="157"/>
      <c r="D152" s="158"/>
      <c r="E152" s="159"/>
      <c r="F152" s="159"/>
      <c r="G152" s="159"/>
      <c r="H152" s="158"/>
      <c r="I152" s="160"/>
      <c r="J152" s="161"/>
      <c r="K152" s="17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</row>
    <row r="153" ht="15.75" customHeight="1">
      <c r="A153" s="199">
        <v>1.0</v>
      </c>
      <c r="B153" s="146" t="s">
        <v>1140</v>
      </c>
      <c r="C153" s="200" t="s">
        <v>1005</v>
      </c>
      <c r="D153" s="147" t="s">
        <v>109</v>
      </c>
      <c r="E153" s="201" t="s">
        <v>109</v>
      </c>
      <c r="F153" s="147" t="s">
        <v>109</v>
      </c>
      <c r="G153" s="166"/>
      <c r="H153" s="202" t="s">
        <v>109</v>
      </c>
      <c r="I153" s="150" t="s">
        <v>109</v>
      </c>
      <c r="J153" s="203" t="s">
        <v>109</v>
      </c>
      <c r="K153" s="172" t="s">
        <v>109</v>
      </c>
      <c r="L153" s="152"/>
      <c r="M153" s="152"/>
      <c r="N153" s="152"/>
      <c r="O153" s="152"/>
      <c r="P153" s="152"/>
      <c r="Q153" s="152"/>
      <c r="R153" s="119"/>
      <c r="S153" s="119"/>
      <c r="T153" s="119"/>
      <c r="U153" s="119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</row>
    <row r="154" ht="15.75" customHeight="1">
      <c r="A154" s="199">
        <v>2.0</v>
      </c>
      <c r="B154" s="154" t="s">
        <v>1141</v>
      </c>
      <c r="C154" s="200" t="s">
        <v>1005</v>
      </c>
      <c r="D154" s="155" t="s">
        <v>109</v>
      </c>
      <c r="E154" s="201" t="s">
        <v>109</v>
      </c>
      <c r="F154" s="155" t="s">
        <v>109</v>
      </c>
      <c r="G154" s="166"/>
      <c r="H154" s="202" t="s">
        <v>109</v>
      </c>
      <c r="I154" s="150" t="s">
        <v>109</v>
      </c>
      <c r="J154" s="203" t="s">
        <v>109</v>
      </c>
      <c r="K154" s="172" t="s">
        <v>109</v>
      </c>
      <c r="L154" s="156"/>
      <c r="M154" s="156"/>
      <c r="N154" s="156"/>
      <c r="O154" s="156"/>
      <c r="P154" s="156"/>
      <c r="Q154" s="156"/>
      <c r="R154" s="119"/>
      <c r="S154" s="119"/>
      <c r="T154" s="119"/>
      <c r="U154" s="119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</row>
    <row r="155" ht="15.75" customHeight="1">
      <c r="A155" s="163"/>
      <c r="B155" s="136" t="s">
        <v>451</v>
      </c>
      <c r="C155" s="157"/>
      <c r="D155" s="158"/>
      <c r="E155" s="159"/>
      <c r="F155" s="159"/>
      <c r="G155" s="159"/>
      <c r="H155" s="158"/>
      <c r="I155" s="160"/>
      <c r="J155" s="161"/>
      <c r="K155" s="17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</row>
    <row r="156" ht="15.75" customHeight="1">
      <c r="A156" s="145">
        <v>1.0</v>
      </c>
      <c r="B156" s="146" t="s">
        <v>1142</v>
      </c>
      <c r="C156" s="146" t="s">
        <v>1012</v>
      </c>
      <c r="D156" s="155" t="s">
        <v>109</v>
      </c>
      <c r="E156" s="148" t="s">
        <v>204</v>
      </c>
      <c r="F156" s="155" t="s">
        <v>98</v>
      </c>
      <c r="G156" s="166"/>
      <c r="H156" s="164" t="s">
        <v>98</v>
      </c>
      <c r="I156" s="150" t="s">
        <v>98</v>
      </c>
      <c r="J156" s="141" t="s">
        <v>98</v>
      </c>
      <c r="K156" s="166" t="s">
        <v>98</v>
      </c>
      <c r="L156" s="156"/>
      <c r="M156" s="156"/>
      <c r="N156" s="156"/>
      <c r="O156" s="156"/>
      <c r="P156" s="156"/>
      <c r="Q156" s="156"/>
      <c r="R156" s="119"/>
      <c r="S156" s="119"/>
      <c r="T156" s="119"/>
      <c r="U156" s="119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</row>
    <row r="157" ht="15.75" customHeight="1">
      <c r="A157" s="145">
        <v>2.0</v>
      </c>
      <c r="B157" s="146" t="s">
        <v>1143</v>
      </c>
      <c r="C157" s="146" t="s">
        <v>1012</v>
      </c>
      <c r="D157" s="147" t="s">
        <v>98</v>
      </c>
      <c r="E157" s="148" t="s">
        <v>98</v>
      </c>
      <c r="F157" s="147" t="s">
        <v>98</v>
      </c>
      <c r="G157" s="166"/>
      <c r="H157" s="164" t="s">
        <v>98</v>
      </c>
      <c r="I157" s="150" t="s">
        <v>98</v>
      </c>
      <c r="J157" s="141" t="s">
        <v>98</v>
      </c>
      <c r="K157" s="166" t="s">
        <v>98</v>
      </c>
      <c r="L157" s="152"/>
      <c r="M157" s="152"/>
      <c r="N157" s="152"/>
      <c r="O157" s="152"/>
      <c r="P157" s="152"/>
      <c r="Q157" s="152"/>
      <c r="R157" s="119"/>
      <c r="S157" s="119"/>
      <c r="T157" s="119"/>
      <c r="U157" s="119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</row>
    <row r="158" ht="15.75" customHeight="1">
      <c r="A158" s="153">
        <v>3.0</v>
      </c>
      <c r="B158" s="154" t="s">
        <v>1144</v>
      </c>
      <c r="C158" s="154" t="s">
        <v>1012</v>
      </c>
      <c r="D158" s="155" t="s">
        <v>98</v>
      </c>
      <c r="E158" s="148" t="s">
        <v>98</v>
      </c>
      <c r="F158" s="155" t="s">
        <v>98</v>
      </c>
      <c r="G158" s="166"/>
      <c r="H158" s="165" t="s">
        <v>98</v>
      </c>
      <c r="I158" s="150" t="s">
        <v>98</v>
      </c>
      <c r="J158" s="141" t="s">
        <v>98</v>
      </c>
      <c r="K158" s="166" t="s">
        <v>98</v>
      </c>
      <c r="L158" s="156"/>
      <c r="M158" s="156"/>
      <c r="N158" s="156"/>
      <c r="O158" s="156"/>
      <c r="P158" s="156"/>
      <c r="Q158" s="156"/>
      <c r="R158" s="119"/>
      <c r="S158" s="119"/>
      <c r="T158" s="119"/>
      <c r="U158" s="119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</row>
    <row r="159">
      <c r="A159" s="145">
        <v>4.0</v>
      </c>
      <c r="B159" s="146" t="s">
        <v>1145</v>
      </c>
      <c r="C159" s="146" t="s">
        <v>1012</v>
      </c>
      <c r="D159" s="147" t="s">
        <v>98</v>
      </c>
      <c r="E159" s="148" t="s">
        <v>109</v>
      </c>
      <c r="F159" s="147" t="s">
        <v>98</v>
      </c>
      <c r="G159" s="166"/>
      <c r="H159" s="164" t="s">
        <v>98</v>
      </c>
      <c r="I159" s="150" t="s">
        <v>98</v>
      </c>
      <c r="J159" s="141" t="s">
        <v>98</v>
      </c>
      <c r="K159" s="166" t="s">
        <v>98</v>
      </c>
      <c r="L159" s="152"/>
      <c r="M159" s="152"/>
      <c r="N159" s="152"/>
      <c r="O159" s="152"/>
      <c r="P159" s="152"/>
      <c r="Q159" s="152"/>
      <c r="R159" s="119"/>
      <c r="S159" s="119"/>
      <c r="T159" s="119"/>
      <c r="U159" s="119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</row>
    <row r="160" ht="15.75" customHeight="1">
      <c r="A160" s="145">
        <v>5.0</v>
      </c>
      <c r="B160" s="146" t="s">
        <v>1146</v>
      </c>
      <c r="C160" s="146" t="s">
        <v>1012</v>
      </c>
      <c r="D160" s="155" t="s">
        <v>98</v>
      </c>
      <c r="E160" s="148" t="s">
        <v>98</v>
      </c>
      <c r="F160" s="155" t="s">
        <v>98</v>
      </c>
      <c r="G160" s="166"/>
      <c r="H160" s="164" t="s">
        <v>98</v>
      </c>
      <c r="I160" s="150" t="s">
        <v>98</v>
      </c>
      <c r="J160" s="141" t="s">
        <v>98</v>
      </c>
      <c r="K160" s="166" t="s">
        <v>98</v>
      </c>
      <c r="L160" s="156"/>
      <c r="M160" s="156"/>
      <c r="N160" s="156"/>
      <c r="O160" s="156"/>
      <c r="P160" s="156"/>
      <c r="Q160" s="156"/>
      <c r="R160" s="119"/>
      <c r="S160" s="119"/>
      <c r="T160" s="119"/>
      <c r="U160" s="119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</row>
    <row r="161" ht="15.75" customHeight="1">
      <c r="A161" s="153">
        <v>6.0</v>
      </c>
      <c r="B161" s="154" t="s">
        <v>1147</v>
      </c>
      <c r="C161" s="154" t="s">
        <v>1005</v>
      </c>
      <c r="D161" s="147" t="s">
        <v>109</v>
      </c>
      <c r="E161" s="148" t="s">
        <v>109</v>
      </c>
      <c r="F161" s="147" t="s">
        <v>109</v>
      </c>
      <c r="G161" s="166"/>
      <c r="H161" s="165" t="s">
        <v>109</v>
      </c>
      <c r="I161" s="150" t="s">
        <v>109</v>
      </c>
      <c r="J161" s="141" t="s">
        <v>109</v>
      </c>
      <c r="K161" s="166" t="s">
        <v>109</v>
      </c>
      <c r="L161" s="152"/>
      <c r="M161" s="152"/>
      <c r="N161" s="152"/>
      <c r="O161" s="152"/>
      <c r="P161" s="152"/>
      <c r="Q161" s="152"/>
      <c r="R161" s="119"/>
      <c r="S161" s="119"/>
      <c r="T161" s="119"/>
      <c r="U161" s="119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</row>
    <row r="162" ht="15.75" customHeight="1">
      <c r="A162" s="167">
        <v>7.0</v>
      </c>
      <c r="B162" s="169" t="s">
        <v>1148</v>
      </c>
      <c r="C162" s="169" t="s">
        <v>1012</v>
      </c>
      <c r="D162" s="155" t="s">
        <v>98</v>
      </c>
      <c r="E162" s="148" t="s">
        <v>98</v>
      </c>
      <c r="F162" s="155" t="s">
        <v>98</v>
      </c>
      <c r="G162" s="166"/>
      <c r="H162" s="170" t="s">
        <v>98</v>
      </c>
      <c r="I162" s="150" t="s">
        <v>98</v>
      </c>
      <c r="J162" s="171" t="s">
        <v>98</v>
      </c>
      <c r="K162" s="172" t="s">
        <v>98</v>
      </c>
      <c r="L162" s="156"/>
      <c r="M162" s="156"/>
      <c r="N162" s="156"/>
      <c r="O162" s="156"/>
      <c r="P162" s="156"/>
      <c r="Q162" s="156"/>
      <c r="R162" s="119"/>
      <c r="S162" s="119"/>
      <c r="T162" s="119"/>
      <c r="U162" s="119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</row>
    <row r="163" ht="15.75" customHeight="1">
      <c r="A163" s="145">
        <v>8.0</v>
      </c>
      <c r="B163" s="146" t="s">
        <v>1149</v>
      </c>
      <c r="C163" s="146" t="s">
        <v>1012</v>
      </c>
      <c r="D163" s="147" t="s">
        <v>98</v>
      </c>
      <c r="E163" s="148" t="s">
        <v>98</v>
      </c>
      <c r="F163" s="147" t="s">
        <v>98</v>
      </c>
      <c r="G163" s="166"/>
      <c r="H163" s="164" t="s">
        <v>98</v>
      </c>
      <c r="I163" s="166"/>
      <c r="J163" s="141" t="s">
        <v>98</v>
      </c>
      <c r="K163" s="166" t="s">
        <v>98</v>
      </c>
      <c r="L163" s="152"/>
      <c r="M163" s="152"/>
      <c r="N163" s="152"/>
      <c r="O163" s="152"/>
      <c r="P163" s="152"/>
      <c r="Q163" s="152"/>
      <c r="R163" s="119"/>
      <c r="S163" s="119"/>
      <c r="T163" s="119"/>
      <c r="U163" s="119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</row>
    <row r="164" ht="15.75" customHeight="1">
      <c r="A164" s="167">
        <v>9.0</v>
      </c>
      <c r="B164" s="169" t="s">
        <v>1150</v>
      </c>
      <c r="C164" s="169" t="s">
        <v>1012</v>
      </c>
      <c r="D164" s="155" t="s">
        <v>98</v>
      </c>
      <c r="E164" s="148" t="s">
        <v>98</v>
      </c>
      <c r="F164" s="155" t="s">
        <v>98</v>
      </c>
      <c r="G164" s="166"/>
      <c r="H164" s="170" t="s">
        <v>98</v>
      </c>
      <c r="I164" s="150" t="s">
        <v>98</v>
      </c>
      <c r="J164" s="171" t="s">
        <v>98</v>
      </c>
      <c r="K164" s="172" t="s">
        <v>98</v>
      </c>
      <c r="L164" s="156"/>
      <c r="M164" s="156"/>
      <c r="N164" s="156"/>
      <c r="O164" s="156"/>
      <c r="P164" s="156"/>
      <c r="Q164" s="156"/>
      <c r="R164" s="119"/>
      <c r="S164" s="119"/>
      <c r="T164" s="119"/>
      <c r="U164" s="119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</row>
    <row r="165" ht="15.75" customHeight="1">
      <c r="A165" s="153">
        <v>10.0</v>
      </c>
      <c r="B165" s="154" t="s">
        <v>1151</v>
      </c>
      <c r="C165" s="154" t="s">
        <v>1005</v>
      </c>
      <c r="D165" s="147" t="s">
        <v>98</v>
      </c>
      <c r="E165" s="148" t="s">
        <v>98</v>
      </c>
      <c r="F165" s="147" t="s">
        <v>98</v>
      </c>
      <c r="G165" s="166"/>
      <c r="H165" s="165" t="s">
        <v>109</v>
      </c>
      <c r="I165" s="166"/>
      <c r="J165" s="141" t="s">
        <v>109</v>
      </c>
      <c r="K165" s="166" t="s">
        <v>109</v>
      </c>
      <c r="L165" s="152"/>
      <c r="M165" s="152"/>
      <c r="N165" s="152"/>
      <c r="O165" s="152"/>
      <c r="P165" s="152"/>
      <c r="Q165" s="152"/>
      <c r="R165" s="119"/>
      <c r="S165" s="119"/>
      <c r="T165" s="119"/>
      <c r="U165" s="119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</row>
    <row r="166" ht="15.75" customHeight="1">
      <c r="A166" s="153">
        <v>11.0</v>
      </c>
      <c r="B166" s="154" t="s">
        <v>1152</v>
      </c>
      <c r="C166" s="154" t="s">
        <v>1012</v>
      </c>
      <c r="D166" s="155" t="s">
        <v>98</v>
      </c>
      <c r="E166" s="148" t="s">
        <v>98</v>
      </c>
      <c r="F166" s="155" t="s">
        <v>98</v>
      </c>
      <c r="G166" s="166"/>
      <c r="H166" s="165" t="s">
        <v>98</v>
      </c>
      <c r="I166" s="150" t="s">
        <v>98</v>
      </c>
      <c r="J166" s="141" t="s">
        <v>98</v>
      </c>
      <c r="K166" s="166" t="s">
        <v>98</v>
      </c>
      <c r="L166" s="156"/>
      <c r="M166" s="156"/>
      <c r="N166" s="156"/>
      <c r="O166" s="156"/>
      <c r="P166" s="156"/>
      <c r="Q166" s="156"/>
      <c r="R166" s="119"/>
      <c r="S166" s="119"/>
      <c r="T166" s="119"/>
      <c r="U166" s="119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</row>
    <row r="167" ht="15.75" customHeight="1">
      <c r="A167" s="167">
        <v>12.0</v>
      </c>
      <c r="B167" s="169" t="s">
        <v>1153</v>
      </c>
      <c r="C167" s="169" t="s">
        <v>1005</v>
      </c>
      <c r="D167" s="147" t="s">
        <v>109</v>
      </c>
      <c r="E167" s="148" t="s">
        <v>109</v>
      </c>
      <c r="F167" s="147" t="s">
        <v>109</v>
      </c>
      <c r="G167" s="166"/>
      <c r="H167" s="170" t="s">
        <v>109</v>
      </c>
      <c r="I167" s="150" t="s">
        <v>109</v>
      </c>
      <c r="J167" s="171" t="s">
        <v>109</v>
      </c>
      <c r="K167" s="172" t="s">
        <v>109</v>
      </c>
      <c r="L167" s="152"/>
      <c r="M167" s="152"/>
      <c r="N167" s="152"/>
      <c r="O167" s="152"/>
      <c r="P167" s="152"/>
      <c r="Q167" s="152"/>
      <c r="R167" s="119"/>
      <c r="S167" s="119"/>
      <c r="T167" s="119"/>
      <c r="U167" s="119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</row>
    <row r="168" ht="15.75" customHeight="1">
      <c r="A168" s="145">
        <v>13.0</v>
      </c>
      <c r="B168" s="146" t="s">
        <v>1154</v>
      </c>
      <c r="C168" s="146" t="s">
        <v>1005</v>
      </c>
      <c r="D168" s="155" t="s">
        <v>109</v>
      </c>
      <c r="E168" s="148" t="s">
        <v>109</v>
      </c>
      <c r="F168" s="155" t="s">
        <v>109</v>
      </c>
      <c r="G168" s="166"/>
      <c r="H168" s="164" t="s">
        <v>109</v>
      </c>
      <c r="I168" s="150" t="s">
        <v>109</v>
      </c>
      <c r="J168" s="141" t="s">
        <v>109</v>
      </c>
      <c r="K168" s="166" t="s">
        <v>109</v>
      </c>
      <c r="L168" s="156"/>
      <c r="M168" s="156"/>
      <c r="N168" s="156"/>
      <c r="O168" s="156"/>
      <c r="P168" s="156"/>
      <c r="Q168" s="156"/>
      <c r="R168" s="119"/>
      <c r="S168" s="119"/>
      <c r="T168" s="119"/>
      <c r="U168" s="119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</row>
    <row r="169">
      <c r="A169" s="153">
        <v>14.0</v>
      </c>
      <c r="B169" s="154" t="s">
        <v>1155</v>
      </c>
      <c r="C169" s="154" t="s">
        <v>1005</v>
      </c>
      <c r="D169" s="147" t="s">
        <v>109</v>
      </c>
      <c r="E169" s="148" t="s">
        <v>109</v>
      </c>
      <c r="F169" s="147" t="s">
        <v>109</v>
      </c>
      <c r="G169" s="166"/>
      <c r="H169" s="165" t="s">
        <v>109</v>
      </c>
      <c r="I169" s="150" t="s">
        <v>109</v>
      </c>
      <c r="J169" s="141" t="s">
        <v>109</v>
      </c>
      <c r="K169" s="166" t="s">
        <v>109</v>
      </c>
      <c r="L169" s="152"/>
      <c r="M169" s="152"/>
      <c r="N169" s="152"/>
      <c r="O169" s="152"/>
      <c r="P169" s="152"/>
      <c r="Q169" s="152"/>
      <c r="R169" s="119"/>
      <c r="S169" s="119"/>
      <c r="T169" s="119"/>
      <c r="U169" s="119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</row>
    <row r="170" ht="15.75" customHeight="1">
      <c r="A170" s="167">
        <v>15.0</v>
      </c>
      <c r="B170" s="191" t="s">
        <v>1156</v>
      </c>
      <c r="C170" s="169" t="s">
        <v>1005</v>
      </c>
      <c r="D170" s="155" t="s">
        <v>109</v>
      </c>
      <c r="E170" s="148" t="s">
        <v>109</v>
      </c>
      <c r="F170" s="155" t="s">
        <v>109</v>
      </c>
      <c r="G170" s="166"/>
      <c r="H170" s="170" t="s">
        <v>109</v>
      </c>
      <c r="I170" s="150" t="s">
        <v>109</v>
      </c>
      <c r="J170" s="171" t="s">
        <v>109</v>
      </c>
      <c r="K170" s="172" t="s">
        <v>109</v>
      </c>
      <c r="L170" s="156"/>
      <c r="M170" s="156"/>
      <c r="N170" s="156"/>
      <c r="O170" s="156"/>
      <c r="P170" s="156"/>
      <c r="Q170" s="156"/>
      <c r="R170" s="119"/>
      <c r="S170" s="119"/>
      <c r="T170" s="119"/>
      <c r="U170" s="119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</row>
    <row r="171" ht="15.75" customHeight="1">
      <c r="A171" s="153">
        <v>16.0</v>
      </c>
      <c r="B171" s="154" t="s">
        <v>1157</v>
      </c>
      <c r="C171" s="154" t="s">
        <v>1005</v>
      </c>
      <c r="D171" s="147" t="s">
        <v>109</v>
      </c>
      <c r="E171" s="148" t="s">
        <v>109</v>
      </c>
      <c r="F171" s="147" t="s">
        <v>109</v>
      </c>
      <c r="G171" s="166"/>
      <c r="H171" s="165" t="s">
        <v>109</v>
      </c>
      <c r="I171" s="150" t="s">
        <v>109</v>
      </c>
      <c r="J171" s="141" t="s">
        <v>109</v>
      </c>
      <c r="K171" s="166" t="s">
        <v>109</v>
      </c>
      <c r="L171" s="152"/>
      <c r="M171" s="152"/>
      <c r="N171" s="152"/>
      <c r="O171" s="152"/>
      <c r="P171" s="152"/>
      <c r="Q171" s="152"/>
      <c r="R171" s="119"/>
      <c r="S171" s="119"/>
      <c r="T171" s="119"/>
      <c r="U171" s="119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</row>
    <row r="172">
      <c r="A172" s="145">
        <v>17.0</v>
      </c>
      <c r="B172" s="146" t="s">
        <v>1158</v>
      </c>
      <c r="C172" s="146" t="s">
        <v>1012</v>
      </c>
      <c r="D172" s="155" t="s">
        <v>98</v>
      </c>
      <c r="E172" s="148" t="s">
        <v>98</v>
      </c>
      <c r="F172" s="155" t="s">
        <v>98</v>
      </c>
      <c r="G172" s="166"/>
      <c r="H172" s="164" t="s">
        <v>98</v>
      </c>
      <c r="I172" s="150" t="s">
        <v>98</v>
      </c>
      <c r="J172" s="141" t="s">
        <v>98</v>
      </c>
      <c r="K172" s="166" t="s">
        <v>98</v>
      </c>
      <c r="L172" s="156"/>
      <c r="M172" s="156"/>
      <c r="N172" s="156"/>
      <c r="O172" s="156"/>
      <c r="P172" s="156"/>
      <c r="Q172" s="156"/>
      <c r="R172" s="119"/>
      <c r="S172" s="119"/>
      <c r="T172" s="119"/>
      <c r="U172" s="119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</row>
    <row r="173" ht="15.75" customHeight="1">
      <c r="A173" s="145">
        <v>18.0</v>
      </c>
      <c r="B173" s="146" t="s">
        <v>1159</v>
      </c>
      <c r="C173" s="146" t="s">
        <v>1005</v>
      </c>
      <c r="D173" s="155" t="s">
        <v>109</v>
      </c>
      <c r="E173" s="148" t="s">
        <v>109</v>
      </c>
      <c r="F173" s="155" t="s">
        <v>98</v>
      </c>
      <c r="G173" s="166"/>
      <c r="H173" s="164" t="s">
        <v>109</v>
      </c>
      <c r="I173" s="150" t="s">
        <v>109</v>
      </c>
      <c r="J173" s="141" t="s">
        <v>109</v>
      </c>
      <c r="K173" s="166" t="s">
        <v>109</v>
      </c>
      <c r="L173" s="156"/>
      <c r="M173" s="156"/>
      <c r="N173" s="156"/>
      <c r="O173" s="156"/>
      <c r="P173" s="156"/>
      <c r="Q173" s="156"/>
      <c r="R173" s="119"/>
      <c r="S173" s="119"/>
      <c r="T173" s="119"/>
      <c r="U173" s="119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</row>
    <row r="174" ht="15.75" customHeight="1">
      <c r="A174" s="163"/>
      <c r="B174" s="136" t="s">
        <v>468</v>
      </c>
      <c r="C174" s="157"/>
      <c r="D174" s="158"/>
      <c r="E174" s="159"/>
      <c r="F174" s="159"/>
      <c r="G174" s="159"/>
      <c r="H174" s="158"/>
      <c r="I174" s="160"/>
      <c r="J174" s="161"/>
      <c r="K174" s="17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</row>
    <row r="175" ht="15.75" customHeight="1">
      <c r="A175" s="153">
        <v>1.0</v>
      </c>
      <c r="B175" s="154" t="s">
        <v>1160</v>
      </c>
      <c r="C175" s="154" t="s">
        <v>1012</v>
      </c>
      <c r="D175" s="155" t="s">
        <v>98</v>
      </c>
      <c r="E175" s="148" t="s">
        <v>98</v>
      </c>
      <c r="F175" s="155" t="s">
        <v>98</v>
      </c>
      <c r="G175" s="166"/>
      <c r="H175" s="165" t="s">
        <v>98</v>
      </c>
      <c r="I175" s="150" t="s">
        <v>98</v>
      </c>
      <c r="J175" s="141" t="s">
        <v>98</v>
      </c>
      <c r="K175" s="166" t="s">
        <v>98</v>
      </c>
      <c r="L175" s="156"/>
      <c r="M175" s="156"/>
      <c r="N175" s="156"/>
      <c r="O175" s="156"/>
      <c r="P175" s="156"/>
      <c r="Q175" s="156"/>
      <c r="R175" s="119"/>
      <c r="S175" s="119"/>
      <c r="T175" s="119"/>
      <c r="U175" s="119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</row>
    <row r="176">
      <c r="A176" s="145">
        <v>2.0</v>
      </c>
      <c r="B176" s="146" t="s">
        <v>1161</v>
      </c>
      <c r="C176" s="146" t="s">
        <v>1005</v>
      </c>
      <c r="D176" s="147" t="s">
        <v>109</v>
      </c>
      <c r="E176" s="148" t="s">
        <v>109</v>
      </c>
      <c r="F176" s="147" t="s">
        <v>109</v>
      </c>
      <c r="G176" s="166"/>
      <c r="H176" s="164" t="s">
        <v>109</v>
      </c>
      <c r="I176" s="150" t="s">
        <v>109</v>
      </c>
      <c r="J176" s="141" t="s">
        <v>109</v>
      </c>
      <c r="K176" s="166" t="s">
        <v>109</v>
      </c>
      <c r="L176" s="152"/>
      <c r="M176" s="152"/>
      <c r="N176" s="152"/>
      <c r="O176" s="152"/>
      <c r="P176" s="152"/>
      <c r="Q176" s="152"/>
      <c r="R176" s="119"/>
      <c r="S176" s="119"/>
      <c r="T176" s="119"/>
      <c r="U176" s="119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</row>
    <row r="177" ht="15.75" customHeight="1">
      <c r="A177" s="145">
        <v>3.0</v>
      </c>
      <c r="B177" s="146" t="s">
        <v>1162</v>
      </c>
      <c r="C177" s="146" t="s">
        <v>1005</v>
      </c>
      <c r="D177" s="155" t="s">
        <v>109</v>
      </c>
      <c r="E177" s="148" t="s">
        <v>109</v>
      </c>
      <c r="F177" s="155" t="s">
        <v>109</v>
      </c>
      <c r="G177" s="166"/>
      <c r="H177" s="164" t="s">
        <v>109</v>
      </c>
      <c r="I177" s="166"/>
      <c r="J177" s="141" t="s">
        <v>109</v>
      </c>
      <c r="K177" s="166" t="s">
        <v>109</v>
      </c>
      <c r="L177" s="156"/>
      <c r="M177" s="156"/>
      <c r="N177" s="156"/>
      <c r="O177" s="156"/>
      <c r="P177" s="156"/>
      <c r="Q177" s="156"/>
      <c r="R177" s="119"/>
      <c r="S177" s="119"/>
      <c r="T177" s="119"/>
      <c r="U177" s="119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</row>
    <row r="178" ht="15.75" customHeight="1">
      <c r="A178" s="153">
        <v>4.0</v>
      </c>
      <c r="B178" s="154" t="s">
        <v>1163</v>
      </c>
      <c r="C178" s="154" t="s">
        <v>1005</v>
      </c>
      <c r="D178" s="147" t="s">
        <v>109</v>
      </c>
      <c r="E178" s="148" t="s">
        <v>109</v>
      </c>
      <c r="F178" s="147" t="s">
        <v>109</v>
      </c>
      <c r="G178" s="166"/>
      <c r="H178" s="165" t="s">
        <v>109</v>
      </c>
      <c r="I178" s="150" t="s">
        <v>109</v>
      </c>
      <c r="J178" s="141" t="s">
        <v>109</v>
      </c>
      <c r="K178" s="166" t="s">
        <v>109</v>
      </c>
      <c r="L178" s="152"/>
      <c r="M178" s="152"/>
      <c r="N178" s="152"/>
      <c r="O178" s="152"/>
      <c r="P178" s="152"/>
      <c r="Q178" s="152"/>
      <c r="R178" s="119"/>
      <c r="S178" s="119"/>
      <c r="T178" s="119"/>
      <c r="U178" s="119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</row>
    <row r="179" ht="15.75" customHeight="1">
      <c r="A179" s="153">
        <v>5.0</v>
      </c>
      <c r="B179" s="154" t="s">
        <v>1009</v>
      </c>
      <c r="C179" s="154" t="s">
        <v>1005</v>
      </c>
      <c r="D179" s="155" t="s">
        <v>109</v>
      </c>
      <c r="E179" s="148" t="s">
        <v>109</v>
      </c>
      <c r="F179" s="155" t="s">
        <v>109</v>
      </c>
      <c r="G179" s="166"/>
      <c r="H179" s="165" t="s">
        <v>109</v>
      </c>
      <c r="I179" s="150" t="s">
        <v>109</v>
      </c>
      <c r="J179" s="141" t="s">
        <v>109</v>
      </c>
      <c r="K179" s="166" t="s">
        <v>109</v>
      </c>
      <c r="L179" s="156"/>
      <c r="M179" s="156"/>
      <c r="N179" s="156"/>
      <c r="O179" s="156"/>
      <c r="P179" s="156"/>
      <c r="Q179" s="156"/>
      <c r="R179" s="119"/>
      <c r="S179" s="119"/>
      <c r="T179" s="119"/>
      <c r="U179" s="119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</row>
    <row r="180" ht="15.75" customHeight="1">
      <c r="A180" s="145">
        <v>6.0</v>
      </c>
      <c r="B180" s="146" t="s">
        <v>1164</v>
      </c>
      <c r="C180" s="146" t="s">
        <v>1005</v>
      </c>
      <c r="D180" s="147" t="s">
        <v>109</v>
      </c>
      <c r="E180" s="148" t="s">
        <v>109</v>
      </c>
      <c r="F180" s="147" t="s">
        <v>109</v>
      </c>
      <c r="G180" s="166"/>
      <c r="H180" s="164" t="s">
        <v>109</v>
      </c>
      <c r="I180" s="150" t="s">
        <v>109</v>
      </c>
      <c r="J180" s="141" t="s">
        <v>109</v>
      </c>
      <c r="K180" s="166" t="s">
        <v>109</v>
      </c>
      <c r="L180" s="152"/>
      <c r="M180" s="152"/>
      <c r="N180" s="152"/>
      <c r="O180" s="152"/>
      <c r="P180" s="152"/>
      <c r="Q180" s="152"/>
      <c r="R180" s="119"/>
      <c r="S180" s="119"/>
      <c r="T180" s="119"/>
      <c r="U180" s="119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</row>
    <row r="181" ht="15.75" customHeight="1">
      <c r="A181" s="153">
        <v>7.0</v>
      </c>
      <c r="B181" s="154" t="s">
        <v>1165</v>
      </c>
      <c r="C181" s="154" t="s">
        <v>1012</v>
      </c>
      <c r="D181" s="155" t="s">
        <v>98</v>
      </c>
      <c r="E181" s="148" t="s">
        <v>98</v>
      </c>
      <c r="F181" s="155" t="s">
        <v>204</v>
      </c>
      <c r="G181" s="166"/>
      <c r="H181" s="165" t="s">
        <v>98</v>
      </c>
      <c r="I181" s="150" t="s">
        <v>98</v>
      </c>
      <c r="J181" s="141" t="s">
        <v>98</v>
      </c>
      <c r="K181" s="166" t="s">
        <v>98</v>
      </c>
      <c r="L181" s="156"/>
      <c r="M181" s="156"/>
      <c r="N181" s="156"/>
      <c r="O181" s="156"/>
      <c r="P181" s="156"/>
      <c r="Q181" s="156"/>
      <c r="R181" s="119"/>
      <c r="S181" s="119"/>
      <c r="T181" s="119"/>
      <c r="U181" s="119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</row>
    <row r="182" ht="15.75" customHeight="1">
      <c r="A182" s="145">
        <v>8.0</v>
      </c>
      <c r="B182" s="146" t="s">
        <v>1166</v>
      </c>
      <c r="C182" s="146" t="s">
        <v>1005</v>
      </c>
      <c r="D182" s="147" t="s">
        <v>109</v>
      </c>
      <c r="E182" s="148" t="s">
        <v>109</v>
      </c>
      <c r="F182" s="147" t="s">
        <v>109</v>
      </c>
      <c r="G182" s="166"/>
      <c r="H182" s="164" t="s">
        <v>109</v>
      </c>
      <c r="I182" s="166"/>
      <c r="J182" s="141" t="s">
        <v>109</v>
      </c>
      <c r="K182" s="166" t="s">
        <v>109</v>
      </c>
      <c r="L182" s="152"/>
      <c r="M182" s="152"/>
      <c r="N182" s="152"/>
      <c r="O182" s="152"/>
      <c r="P182" s="152"/>
      <c r="Q182" s="152"/>
      <c r="R182" s="119"/>
      <c r="S182" s="119"/>
      <c r="T182" s="119"/>
      <c r="U182" s="119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</row>
    <row r="183">
      <c r="A183" s="153">
        <v>9.0</v>
      </c>
      <c r="B183" s="154" t="s">
        <v>1167</v>
      </c>
      <c r="C183" s="154" t="s">
        <v>1005</v>
      </c>
      <c r="D183" s="155" t="s">
        <v>109</v>
      </c>
      <c r="E183" s="148" t="s">
        <v>109</v>
      </c>
      <c r="F183" s="155" t="s">
        <v>109</v>
      </c>
      <c r="G183" s="166"/>
      <c r="H183" s="165" t="s">
        <v>109</v>
      </c>
      <c r="I183" s="166"/>
      <c r="J183" s="141" t="s">
        <v>109</v>
      </c>
      <c r="K183" s="166" t="s">
        <v>109</v>
      </c>
      <c r="L183" s="156"/>
      <c r="M183" s="156"/>
      <c r="N183" s="156"/>
      <c r="O183" s="156"/>
      <c r="P183" s="156"/>
      <c r="Q183" s="156"/>
      <c r="R183" s="119"/>
      <c r="S183" s="119"/>
      <c r="T183" s="119"/>
      <c r="U183" s="119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</row>
    <row r="184">
      <c r="A184" s="153">
        <v>9.0</v>
      </c>
      <c r="B184" s="154" t="s">
        <v>1168</v>
      </c>
      <c r="C184" s="154" t="s">
        <v>1005</v>
      </c>
      <c r="D184" s="174"/>
      <c r="E184" s="166"/>
      <c r="F184" s="204"/>
      <c r="G184" s="166"/>
      <c r="H184" s="165" t="s">
        <v>109</v>
      </c>
      <c r="I184" s="150" t="s">
        <v>109</v>
      </c>
      <c r="J184" s="141" t="s">
        <v>109</v>
      </c>
      <c r="K184" s="166" t="s">
        <v>109</v>
      </c>
      <c r="L184" s="156"/>
      <c r="M184" s="156"/>
      <c r="N184" s="156"/>
      <c r="O184" s="156"/>
      <c r="P184" s="156"/>
      <c r="Q184" s="156"/>
      <c r="R184" s="119"/>
      <c r="S184" s="119"/>
      <c r="T184" s="119"/>
      <c r="U184" s="119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</row>
    <row r="185" ht="15.75" customHeight="1">
      <c r="A185" s="163"/>
      <c r="B185" s="136" t="s">
        <v>476</v>
      </c>
      <c r="C185" s="157"/>
      <c r="D185" s="158"/>
      <c r="E185" s="159"/>
      <c r="F185" s="159"/>
      <c r="G185" s="159"/>
      <c r="H185" s="158"/>
      <c r="I185" s="160"/>
      <c r="J185" s="161"/>
      <c r="K185" s="17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</row>
    <row r="186" ht="15.75" customHeight="1">
      <c r="A186" s="153">
        <v>1.0</v>
      </c>
      <c r="B186" s="154" t="s">
        <v>1169</v>
      </c>
      <c r="C186" s="154" t="s">
        <v>1005</v>
      </c>
      <c r="D186" s="155" t="s">
        <v>109</v>
      </c>
      <c r="E186" s="148" t="s">
        <v>109</v>
      </c>
      <c r="F186" s="155" t="s">
        <v>109</v>
      </c>
      <c r="G186" s="166"/>
      <c r="H186" s="165" t="s">
        <v>109</v>
      </c>
      <c r="I186" s="150" t="s">
        <v>109</v>
      </c>
      <c r="J186" s="141" t="s">
        <v>109</v>
      </c>
      <c r="K186" s="166" t="s">
        <v>109</v>
      </c>
      <c r="L186" s="156"/>
      <c r="M186" s="156"/>
      <c r="N186" s="156"/>
      <c r="O186" s="156"/>
      <c r="P186" s="156"/>
      <c r="Q186" s="156"/>
      <c r="R186" s="119"/>
      <c r="S186" s="119"/>
      <c r="T186" s="119"/>
      <c r="U186" s="119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</row>
    <row r="187" ht="15.75" customHeight="1">
      <c r="A187" s="153">
        <v>2.0</v>
      </c>
      <c r="B187" s="154" t="s">
        <v>1170</v>
      </c>
      <c r="C187" s="154" t="s">
        <v>1012</v>
      </c>
      <c r="D187" s="147" t="s">
        <v>98</v>
      </c>
      <c r="E187" s="148" t="s">
        <v>98</v>
      </c>
      <c r="F187" s="147" t="s">
        <v>98</v>
      </c>
      <c r="G187" s="166"/>
      <c r="H187" s="165" t="s">
        <v>98</v>
      </c>
      <c r="I187" s="150" t="s">
        <v>98</v>
      </c>
      <c r="J187" s="141" t="s">
        <v>98</v>
      </c>
      <c r="K187" s="166" t="s">
        <v>98</v>
      </c>
      <c r="L187" s="152"/>
      <c r="M187" s="152"/>
      <c r="N187" s="152"/>
      <c r="O187" s="152"/>
      <c r="P187" s="152"/>
      <c r="Q187" s="152"/>
      <c r="R187" s="119"/>
      <c r="S187" s="119"/>
      <c r="T187" s="119"/>
      <c r="U187" s="119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</row>
    <row r="188" ht="15.75" customHeight="1">
      <c r="A188" s="145">
        <v>3.0</v>
      </c>
      <c r="B188" s="146" t="s">
        <v>1171</v>
      </c>
      <c r="C188" s="146" t="s">
        <v>1005</v>
      </c>
      <c r="D188" s="155" t="s">
        <v>109</v>
      </c>
      <c r="E188" s="148" t="s">
        <v>109</v>
      </c>
      <c r="F188" s="155" t="s">
        <v>109</v>
      </c>
      <c r="G188" s="166"/>
      <c r="H188" s="164" t="s">
        <v>109</v>
      </c>
      <c r="I188" s="150" t="s">
        <v>109</v>
      </c>
      <c r="J188" s="141" t="s">
        <v>109</v>
      </c>
      <c r="K188" s="166" t="s">
        <v>109</v>
      </c>
      <c r="L188" s="156"/>
      <c r="M188" s="156"/>
      <c r="N188" s="156"/>
      <c r="O188" s="156"/>
      <c r="P188" s="156"/>
      <c r="Q188" s="156"/>
      <c r="R188" s="119"/>
      <c r="S188" s="119"/>
      <c r="T188" s="119"/>
      <c r="U188" s="119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</row>
    <row r="189" ht="15.75" customHeight="1">
      <c r="A189" s="145">
        <v>4.0</v>
      </c>
      <c r="B189" s="146" t="s">
        <v>1172</v>
      </c>
      <c r="C189" s="146" t="s">
        <v>1005</v>
      </c>
      <c r="D189" s="147" t="s">
        <v>109</v>
      </c>
      <c r="E189" s="148" t="s">
        <v>109</v>
      </c>
      <c r="F189" s="147" t="s">
        <v>109</v>
      </c>
      <c r="G189" s="166"/>
      <c r="H189" s="164" t="s">
        <v>109</v>
      </c>
      <c r="I189" s="150" t="s">
        <v>109</v>
      </c>
      <c r="J189" s="141" t="s">
        <v>109</v>
      </c>
      <c r="K189" s="166" t="s">
        <v>109</v>
      </c>
      <c r="L189" s="152"/>
      <c r="M189" s="152"/>
      <c r="N189" s="152"/>
      <c r="O189" s="152"/>
      <c r="P189" s="152"/>
      <c r="Q189" s="152"/>
      <c r="R189" s="119"/>
      <c r="S189" s="119"/>
      <c r="T189" s="119"/>
      <c r="U189" s="119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</row>
    <row r="190" ht="15.75" customHeight="1">
      <c r="A190" s="163"/>
      <c r="B190" s="136" t="s">
        <v>481</v>
      </c>
      <c r="C190" s="157"/>
      <c r="D190" s="158"/>
      <c r="E190" s="159"/>
      <c r="F190" s="159"/>
      <c r="G190" s="159"/>
      <c r="H190" s="158"/>
      <c r="I190" s="160"/>
      <c r="J190" s="161"/>
      <c r="K190" s="17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</row>
    <row r="191">
      <c r="A191" s="145">
        <v>1.0</v>
      </c>
      <c r="B191" s="146" t="s">
        <v>1173</v>
      </c>
      <c r="C191" s="146" t="s">
        <v>1005</v>
      </c>
      <c r="D191" s="147" t="s">
        <v>109</v>
      </c>
      <c r="E191" s="148" t="s">
        <v>109</v>
      </c>
      <c r="F191" s="147" t="s">
        <v>109</v>
      </c>
      <c r="G191" s="166"/>
      <c r="H191" s="164" t="s">
        <v>109</v>
      </c>
      <c r="I191" s="150" t="s">
        <v>109</v>
      </c>
      <c r="J191" s="141" t="s">
        <v>109</v>
      </c>
      <c r="K191" s="166" t="s">
        <v>109</v>
      </c>
      <c r="L191" s="152"/>
      <c r="M191" s="152"/>
      <c r="N191" s="152"/>
      <c r="O191" s="152"/>
      <c r="P191" s="152"/>
      <c r="Q191" s="152"/>
      <c r="R191" s="119"/>
      <c r="S191" s="119"/>
      <c r="T191" s="119"/>
      <c r="U191" s="119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</row>
    <row r="192" ht="15.75" customHeight="1">
      <c r="A192" s="153">
        <v>2.0</v>
      </c>
      <c r="B192" s="154" t="s">
        <v>1174</v>
      </c>
      <c r="C192" s="154" t="s">
        <v>1005</v>
      </c>
      <c r="D192" s="155" t="s">
        <v>109</v>
      </c>
      <c r="E192" s="148" t="s">
        <v>109</v>
      </c>
      <c r="F192" s="155" t="s">
        <v>109</v>
      </c>
      <c r="G192" s="166"/>
      <c r="H192" s="165" t="s">
        <v>109</v>
      </c>
      <c r="I192" s="150" t="s">
        <v>109</v>
      </c>
      <c r="J192" s="141" t="s">
        <v>109</v>
      </c>
      <c r="K192" s="166" t="s">
        <v>109</v>
      </c>
      <c r="L192" s="156"/>
      <c r="M192" s="156"/>
      <c r="N192" s="156"/>
      <c r="O192" s="156"/>
      <c r="P192" s="156"/>
      <c r="Q192" s="156"/>
      <c r="R192" s="119"/>
      <c r="S192" s="119"/>
      <c r="T192" s="119"/>
      <c r="U192" s="119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</row>
    <row r="193">
      <c r="A193" s="153">
        <v>3.0</v>
      </c>
      <c r="B193" s="154" t="s">
        <v>1175</v>
      </c>
      <c r="C193" s="154" t="s">
        <v>1005</v>
      </c>
      <c r="D193" s="147" t="s">
        <v>109</v>
      </c>
      <c r="E193" s="148" t="s">
        <v>109</v>
      </c>
      <c r="F193" s="147" t="s">
        <v>109</v>
      </c>
      <c r="G193" s="166"/>
      <c r="H193" s="165" t="s">
        <v>109</v>
      </c>
      <c r="I193" s="150" t="s">
        <v>109</v>
      </c>
      <c r="J193" s="141" t="s">
        <v>109</v>
      </c>
      <c r="K193" s="166" t="s">
        <v>109</v>
      </c>
      <c r="L193" s="152"/>
      <c r="M193" s="152"/>
      <c r="N193" s="152"/>
      <c r="O193" s="152"/>
      <c r="P193" s="152"/>
      <c r="Q193" s="152"/>
      <c r="R193" s="119"/>
      <c r="S193" s="119"/>
      <c r="T193" s="119"/>
      <c r="U193" s="119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</row>
    <row r="194" ht="15.75" customHeight="1">
      <c r="A194" s="153">
        <v>4.0</v>
      </c>
      <c r="B194" s="154" t="s">
        <v>1176</v>
      </c>
      <c r="C194" s="154" t="s">
        <v>1005</v>
      </c>
      <c r="D194" s="174"/>
      <c r="E194" s="166"/>
      <c r="F194" s="204"/>
      <c r="G194" s="166"/>
      <c r="H194" s="165" t="s">
        <v>109</v>
      </c>
      <c r="I194" s="166"/>
      <c r="J194" s="141" t="s">
        <v>109</v>
      </c>
      <c r="K194" s="166" t="s">
        <v>109</v>
      </c>
      <c r="L194" s="156"/>
      <c r="M194" s="156"/>
      <c r="N194" s="156"/>
      <c r="O194" s="156"/>
      <c r="P194" s="156"/>
      <c r="Q194" s="156"/>
      <c r="R194" s="119"/>
      <c r="S194" s="119"/>
      <c r="T194" s="119"/>
      <c r="U194" s="119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</row>
    <row r="195" ht="15.75" customHeight="1">
      <c r="A195" s="153">
        <v>4.0</v>
      </c>
      <c r="B195" s="154" t="s">
        <v>1177</v>
      </c>
      <c r="C195" s="154" t="s">
        <v>1005</v>
      </c>
      <c r="D195" s="174"/>
      <c r="E195" s="166"/>
      <c r="F195" s="204"/>
      <c r="G195" s="166"/>
      <c r="H195" s="165"/>
      <c r="I195" s="150" t="s">
        <v>109</v>
      </c>
      <c r="J195" s="141" t="s">
        <v>109</v>
      </c>
      <c r="K195" s="166" t="s">
        <v>109</v>
      </c>
      <c r="L195" s="156"/>
      <c r="M195" s="156"/>
      <c r="N195" s="156"/>
      <c r="O195" s="156"/>
      <c r="P195" s="156"/>
      <c r="Q195" s="156"/>
      <c r="R195" s="119"/>
      <c r="S195" s="119"/>
      <c r="T195" s="119"/>
      <c r="U195" s="119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</row>
    <row r="196" ht="15.75" customHeight="1">
      <c r="A196" s="163"/>
      <c r="B196" s="136" t="s">
        <v>487</v>
      </c>
      <c r="C196" s="157"/>
      <c r="D196" s="158"/>
      <c r="E196" s="159"/>
      <c r="F196" s="159"/>
      <c r="G196" s="159"/>
      <c r="H196" s="158"/>
      <c r="I196" s="160"/>
      <c r="J196" s="161"/>
      <c r="K196" s="17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</row>
    <row r="197" ht="15.75" customHeight="1">
      <c r="A197" s="153">
        <v>1.0</v>
      </c>
      <c r="B197" s="154" t="s">
        <v>1178</v>
      </c>
      <c r="C197" s="154" t="s">
        <v>1005</v>
      </c>
      <c r="D197" s="155" t="s">
        <v>109</v>
      </c>
      <c r="E197" s="148" t="s">
        <v>109</v>
      </c>
      <c r="F197" s="155" t="s">
        <v>109</v>
      </c>
      <c r="G197" s="166"/>
      <c r="H197" s="165" t="s">
        <v>109</v>
      </c>
      <c r="I197" s="166"/>
      <c r="J197" s="141" t="s">
        <v>109</v>
      </c>
      <c r="K197" s="166" t="s">
        <v>109</v>
      </c>
      <c r="L197" s="156"/>
      <c r="M197" s="156"/>
      <c r="N197" s="156"/>
      <c r="O197" s="156"/>
      <c r="P197" s="156"/>
      <c r="Q197" s="156"/>
      <c r="R197" s="119"/>
      <c r="S197" s="119"/>
      <c r="T197" s="119"/>
      <c r="U197" s="119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</row>
    <row r="198" ht="15.75" customHeight="1">
      <c r="A198" s="145">
        <v>2.0</v>
      </c>
      <c r="B198" s="146" t="s">
        <v>1179</v>
      </c>
      <c r="C198" s="146" t="s">
        <v>1005</v>
      </c>
      <c r="D198" s="147" t="s">
        <v>109</v>
      </c>
      <c r="E198" s="148" t="s">
        <v>109</v>
      </c>
      <c r="F198" s="147" t="s">
        <v>109</v>
      </c>
      <c r="G198" s="166"/>
      <c r="H198" s="164" t="s">
        <v>109</v>
      </c>
      <c r="I198" s="150" t="s">
        <v>109</v>
      </c>
      <c r="J198" s="141" t="s">
        <v>109</v>
      </c>
      <c r="K198" s="166" t="s">
        <v>109</v>
      </c>
      <c r="L198" s="152"/>
      <c r="M198" s="152"/>
      <c r="N198" s="152"/>
      <c r="O198" s="152"/>
      <c r="P198" s="152"/>
      <c r="Q198" s="152"/>
      <c r="R198" s="119"/>
      <c r="S198" s="119"/>
      <c r="T198" s="119"/>
      <c r="U198" s="119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</row>
    <row r="199" ht="15.75" customHeight="1">
      <c r="A199" s="145">
        <v>3.0</v>
      </c>
      <c r="B199" s="146" t="s">
        <v>1180</v>
      </c>
      <c r="C199" s="146" t="s">
        <v>1012</v>
      </c>
      <c r="D199" s="155" t="s">
        <v>98</v>
      </c>
      <c r="E199" s="148" t="s">
        <v>98</v>
      </c>
      <c r="F199" s="155" t="s">
        <v>98</v>
      </c>
      <c r="G199" s="166"/>
      <c r="H199" s="164" t="s">
        <v>98</v>
      </c>
      <c r="I199" s="150" t="s">
        <v>98</v>
      </c>
      <c r="J199" s="141" t="s">
        <v>98</v>
      </c>
      <c r="K199" s="166" t="s">
        <v>98</v>
      </c>
      <c r="L199" s="156"/>
      <c r="M199" s="156"/>
      <c r="N199" s="156"/>
      <c r="O199" s="156"/>
      <c r="P199" s="156"/>
      <c r="Q199" s="156"/>
      <c r="R199" s="119"/>
      <c r="S199" s="119"/>
      <c r="T199" s="119"/>
      <c r="U199" s="119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</row>
    <row r="200" ht="15.75" customHeight="1">
      <c r="A200" s="145">
        <v>4.0</v>
      </c>
      <c r="B200" s="146" t="s">
        <v>1181</v>
      </c>
      <c r="C200" s="178" t="s">
        <v>1005</v>
      </c>
      <c r="D200" s="147" t="s">
        <v>98</v>
      </c>
      <c r="E200" s="148" t="s">
        <v>109</v>
      </c>
      <c r="F200" s="147" t="s">
        <v>109</v>
      </c>
      <c r="G200" s="166"/>
      <c r="H200" s="179" t="s">
        <v>109</v>
      </c>
      <c r="I200" s="150" t="s">
        <v>109</v>
      </c>
      <c r="J200" s="180" t="s">
        <v>109</v>
      </c>
      <c r="K200" s="172" t="s">
        <v>109</v>
      </c>
      <c r="L200" s="152"/>
      <c r="M200" s="152"/>
      <c r="N200" s="152"/>
      <c r="O200" s="152"/>
      <c r="P200" s="152"/>
      <c r="Q200" s="152"/>
      <c r="R200" s="119"/>
      <c r="S200" s="119"/>
      <c r="T200" s="119"/>
      <c r="U200" s="119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</row>
    <row r="201" ht="15.75" customHeight="1">
      <c r="A201" s="145">
        <v>5.0</v>
      </c>
      <c r="B201" s="146" t="s">
        <v>1182</v>
      </c>
      <c r="C201" s="178" t="s">
        <v>1005</v>
      </c>
      <c r="D201" s="155" t="s">
        <v>204</v>
      </c>
      <c r="E201" s="148" t="s">
        <v>109</v>
      </c>
      <c r="F201" s="155" t="s">
        <v>109</v>
      </c>
      <c r="G201" s="166"/>
      <c r="H201" s="179" t="s">
        <v>109</v>
      </c>
      <c r="I201" s="150" t="s">
        <v>109</v>
      </c>
      <c r="J201" s="180" t="s">
        <v>109</v>
      </c>
      <c r="K201" s="172" t="s">
        <v>109</v>
      </c>
      <c r="L201" s="156"/>
      <c r="M201" s="156"/>
      <c r="N201" s="156"/>
      <c r="O201" s="156"/>
      <c r="P201" s="156"/>
      <c r="Q201" s="156"/>
      <c r="R201" s="119"/>
      <c r="S201" s="119"/>
      <c r="T201" s="119"/>
      <c r="U201" s="119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</row>
    <row r="202" ht="15.75" customHeight="1">
      <c r="A202" s="145">
        <v>6.0</v>
      </c>
      <c r="B202" s="146" t="s">
        <v>1183</v>
      </c>
      <c r="C202" s="178" t="s">
        <v>1005</v>
      </c>
      <c r="D202" s="147" t="s">
        <v>109</v>
      </c>
      <c r="E202" s="148" t="s">
        <v>109</v>
      </c>
      <c r="F202" s="147" t="s">
        <v>109</v>
      </c>
      <c r="G202" s="166"/>
      <c r="H202" s="179" t="s">
        <v>109</v>
      </c>
      <c r="I202" s="150" t="s">
        <v>109</v>
      </c>
      <c r="J202" s="180" t="s">
        <v>109</v>
      </c>
      <c r="K202" s="172" t="s">
        <v>109</v>
      </c>
      <c r="L202" s="152"/>
      <c r="M202" s="152"/>
      <c r="N202" s="152"/>
      <c r="O202" s="152"/>
      <c r="P202" s="152"/>
      <c r="Q202" s="152"/>
      <c r="R202" s="119"/>
      <c r="S202" s="119"/>
      <c r="T202" s="119"/>
      <c r="U202" s="119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</row>
    <row r="203">
      <c r="A203" s="163"/>
      <c r="B203" s="136" t="s">
        <v>493</v>
      </c>
      <c r="C203" s="157"/>
      <c r="D203" s="158"/>
      <c r="E203" s="159"/>
      <c r="F203" s="159"/>
      <c r="G203" s="159"/>
      <c r="H203" s="158"/>
      <c r="I203" s="160"/>
      <c r="J203" s="161"/>
      <c r="K203" s="17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</row>
    <row r="204" ht="15.75" customHeight="1">
      <c r="A204" s="153">
        <v>1.0</v>
      </c>
      <c r="B204" s="154" t="s">
        <v>1184</v>
      </c>
      <c r="C204" s="154" t="s">
        <v>1005</v>
      </c>
      <c r="D204" s="147" t="s">
        <v>109</v>
      </c>
      <c r="E204" s="148" t="s">
        <v>109</v>
      </c>
      <c r="F204" s="147" t="s">
        <v>109</v>
      </c>
      <c r="G204" s="166"/>
      <c r="H204" s="165" t="s">
        <v>109</v>
      </c>
      <c r="I204" s="150" t="s">
        <v>204</v>
      </c>
      <c r="J204" s="141" t="s">
        <v>109</v>
      </c>
      <c r="K204" s="166" t="s">
        <v>109</v>
      </c>
      <c r="L204" s="152"/>
      <c r="M204" s="152"/>
      <c r="N204" s="152"/>
      <c r="O204" s="152"/>
      <c r="P204" s="152"/>
      <c r="Q204" s="152"/>
      <c r="R204" s="119"/>
      <c r="S204" s="119"/>
      <c r="T204" s="119"/>
      <c r="U204" s="119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</row>
    <row r="205" ht="15.75" customHeight="1">
      <c r="A205" s="145">
        <v>2.0</v>
      </c>
      <c r="B205" s="146" t="s">
        <v>1185</v>
      </c>
      <c r="C205" s="146" t="s">
        <v>1012</v>
      </c>
      <c r="D205" s="155" t="s">
        <v>98</v>
      </c>
      <c r="E205" s="148" t="s">
        <v>98</v>
      </c>
      <c r="F205" s="155" t="s">
        <v>98</v>
      </c>
      <c r="G205" s="166"/>
      <c r="H205" s="164" t="s">
        <v>98</v>
      </c>
      <c r="I205" s="150" t="s">
        <v>98</v>
      </c>
      <c r="J205" s="141" t="s">
        <v>98</v>
      </c>
      <c r="K205" s="166" t="s">
        <v>98</v>
      </c>
      <c r="L205" s="156"/>
      <c r="M205" s="156"/>
      <c r="N205" s="156"/>
      <c r="O205" s="156"/>
      <c r="P205" s="156"/>
      <c r="Q205" s="156"/>
      <c r="R205" s="119"/>
      <c r="S205" s="119"/>
      <c r="T205" s="119"/>
      <c r="U205" s="119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</row>
    <row r="206" ht="15.75" customHeight="1">
      <c r="A206" s="145">
        <v>3.0</v>
      </c>
      <c r="B206" s="146" t="s">
        <v>1186</v>
      </c>
      <c r="C206" s="146" t="s">
        <v>1005</v>
      </c>
      <c r="D206" s="147" t="s">
        <v>109</v>
      </c>
      <c r="E206" s="148" t="s">
        <v>109</v>
      </c>
      <c r="F206" s="147" t="s">
        <v>109</v>
      </c>
      <c r="G206" s="166"/>
      <c r="H206" s="164" t="s">
        <v>109</v>
      </c>
      <c r="I206" s="150" t="s">
        <v>109</v>
      </c>
      <c r="J206" s="141" t="s">
        <v>109</v>
      </c>
      <c r="K206" s="166" t="s">
        <v>109</v>
      </c>
      <c r="L206" s="152"/>
      <c r="M206" s="152"/>
      <c r="N206" s="152"/>
      <c r="O206" s="152"/>
      <c r="P206" s="152"/>
      <c r="Q206" s="152"/>
      <c r="R206" s="119"/>
      <c r="S206" s="119"/>
      <c r="T206" s="119"/>
      <c r="U206" s="119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</row>
    <row r="207" ht="15.75" customHeight="1">
      <c r="A207" s="145">
        <v>4.0</v>
      </c>
      <c r="B207" s="146" t="s">
        <v>1187</v>
      </c>
      <c r="C207" s="146" t="s">
        <v>1005</v>
      </c>
      <c r="D207" s="155" t="s">
        <v>109</v>
      </c>
      <c r="E207" s="148" t="s">
        <v>109</v>
      </c>
      <c r="F207" s="155" t="s">
        <v>109</v>
      </c>
      <c r="G207" s="166"/>
      <c r="H207" s="164" t="s">
        <v>109</v>
      </c>
      <c r="I207" s="150" t="s">
        <v>109</v>
      </c>
      <c r="J207" s="141" t="s">
        <v>109</v>
      </c>
      <c r="K207" s="166" t="s">
        <v>109</v>
      </c>
      <c r="L207" s="156"/>
      <c r="M207" s="156"/>
      <c r="N207" s="156"/>
      <c r="O207" s="156"/>
      <c r="P207" s="156"/>
      <c r="Q207" s="156"/>
      <c r="R207" s="119"/>
      <c r="S207" s="119"/>
      <c r="T207" s="119"/>
      <c r="U207" s="119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</row>
    <row r="208" ht="15.75" customHeight="1">
      <c r="A208" s="145">
        <v>5.0</v>
      </c>
      <c r="B208" s="146" t="s">
        <v>1188</v>
      </c>
      <c r="C208" s="146" t="s">
        <v>1005</v>
      </c>
      <c r="D208" s="147" t="s">
        <v>109</v>
      </c>
      <c r="E208" s="148" t="s">
        <v>109</v>
      </c>
      <c r="F208" s="147" t="s">
        <v>109</v>
      </c>
      <c r="G208" s="166"/>
      <c r="H208" s="164" t="s">
        <v>109</v>
      </c>
      <c r="I208" s="150" t="s">
        <v>109</v>
      </c>
      <c r="J208" s="141" t="s">
        <v>109</v>
      </c>
      <c r="K208" s="166" t="s">
        <v>109</v>
      </c>
      <c r="L208" s="152"/>
      <c r="M208" s="152"/>
      <c r="N208" s="152"/>
      <c r="O208" s="152"/>
      <c r="P208" s="152"/>
      <c r="Q208" s="152"/>
      <c r="R208" s="119"/>
      <c r="S208" s="119"/>
      <c r="T208" s="119"/>
      <c r="U208" s="119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</row>
    <row r="209" ht="15.75" customHeight="1">
      <c r="A209" s="153">
        <v>6.0</v>
      </c>
      <c r="B209" s="154" t="s">
        <v>1189</v>
      </c>
      <c r="C209" s="146" t="s">
        <v>1005</v>
      </c>
      <c r="D209" s="155" t="s">
        <v>109</v>
      </c>
      <c r="E209" s="148" t="s">
        <v>109</v>
      </c>
      <c r="F209" s="155" t="s">
        <v>109</v>
      </c>
      <c r="G209" s="166"/>
      <c r="H209" s="164" t="s">
        <v>109</v>
      </c>
      <c r="I209" s="150" t="s">
        <v>109</v>
      </c>
      <c r="J209" s="141" t="s">
        <v>109</v>
      </c>
      <c r="K209" s="166" t="s">
        <v>109</v>
      </c>
      <c r="L209" s="156"/>
      <c r="M209" s="156"/>
      <c r="N209" s="156"/>
      <c r="O209" s="156"/>
      <c r="P209" s="156"/>
      <c r="Q209" s="156"/>
      <c r="R209" s="119"/>
      <c r="S209" s="119"/>
      <c r="T209" s="119"/>
      <c r="U209" s="119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</row>
    <row r="210" ht="15.75" customHeight="1">
      <c r="A210" s="163"/>
      <c r="B210" s="136" t="s">
        <v>500</v>
      </c>
      <c r="C210" s="157"/>
      <c r="D210" s="158"/>
      <c r="E210" s="159"/>
      <c r="F210" s="159"/>
      <c r="G210" s="159"/>
      <c r="H210" s="158"/>
      <c r="I210" s="160"/>
      <c r="J210" s="161"/>
      <c r="K210" s="17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</row>
    <row r="211" ht="15.75" customHeight="1">
      <c r="A211" s="153">
        <v>1.0</v>
      </c>
      <c r="B211" s="154" t="s">
        <v>1190</v>
      </c>
      <c r="C211" s="154" t="s">
        <v>1012</v>
      </c>
      <c r="D211" s="155" t="s">
        <v>98</v>
      </c>
      <c r="E211" s="148" t="s">
        <v>98</v>
      </c>
      <c r="F211" s="155" t="s">
        <v>98</v>
      </c>
      <c r="G211" s="166"/>
      <c r="H211" s="165" t="s">
        <v>98</v>
      </c>
      <c r="I211" s="150" t="s">
        <v>98</v>
      </c>
      <c r="J211" s="141" t="s">
        <v>98</v>
      </c>
      <c r="K211" s="166" t="s">
        <v>98</v>
      </c>
      <c r="L211" s="156"/>
      <c r="M211" s="156"/>
      <c r="N211" s="156"/>
      <c r="O211" s="156"/>
      <c r="P211" s="156"/>
      <c r="Q211" s="156"/>
      <c r="R211" s="119"/>
      <c r="S211" s="119"/>
      <c r="T211" s="119"/>
      <c r="U211" s="119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</row>
    <row r="212">
      <c r="A212" s="145">
        <v>2.0</v>
      </c>
      <c r="B212" s="146" t="s">
        <v>1191</v>
      </c>
      <c r="C212" s="146" t="s">
        <v>1005</v>
      </c>
      <c r="D212" s="147" t="s">
        <v>109</v>
      </c>
      <c r="E212" s="148" t="s">
        <v>109</v>
      </c>
      <c r="F212" s="147" t="s">
        <v>109</v>
      </c>
      <c r="G212" s="166"/>
      <c r="H212" s="164" t="s">
        <v>109</v>
      </c>
      <c r="I212" s="150" t="s">
        <v>109</v>
      </c>
      <c r="J212" s="141" t="s">
        <v>109</v>
      </c>
      <c r="K212" s="166" t="s">
        <v>109</v>
      </c>
      <c r="L212" s="152"/>
      <c r="M212" s="152"/>
      <c r="N212" s="152"/>
      <c r="O212" s="152"/>
      <c r="P212" s="152"/>
      <c r="Q212" s="152"/>
      <c r="R212" s="119"/>
      <c r="S212" s="119"/>
      <c r="T212" s="119"/>
      <c r="U212" s="119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</row>
    <row r="213" ht="15.75" customHeight="1">
      <c r="A213" s="163"/>
      <c r="B213" s="136" t="s">
        <v>502</v>
      </c>
      <c r="C213" s="157"/>
      <c r="D213" s="158"/>
      <c r="E213" s="159"/>
      <c r="F213" s="159"/>
      <c r="G213" s="159"/>
      <c r="H213" s="158"/>
      <c r="I213" s="160"/>
      <c r="J213" s="161"/>
      <c r="K213" s="17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</row>
    <row r="214" ht="15.75" customHeight="1">
      <c r="A214" s="153">
        <v>1.0</v>
      </c>
      <c r="B214" s="154" t="s">
        <v>1192</v>
      </c>
      <c r="C214" s="154" t="s">
        <v>1005</v>
      </c>
      <c r="D214" s="147" t="s">
        <v>109</v>
      </c>
      <c r="E214" s="148" t="s">
        <v>109</v>
      </c>
      <c r="F214" s="147" t="s">
        <v>109</v>
      </c>
      <c r="G214" s="166"/>
      <c r="H214" s="165" t="s">
        <v>109</v>
      </c>
      <c r="I214" s="150" t="s">
        <v>109</v>
      </c>
      <c r="J214" s="141" t="s">
        <v>109</v>
      </c>
      <c r="K214" s="166" t="s">
        <v>109</v>
      </c>
      <c r="L214" s="152"/>
      <c r="M214" s="152"/>
      <c r="N214" s="152"/>
      <c r="O214" s="152"/>
      <c r="P214" s="152"/>
      <c r="Q214" s="152"/>
      <c r="R214" s="119"/>
      <c r="S214" s="119"/>
      <c r="T214" s="119"/>
      <c r="U214" s="119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</row>
    <row r="215" ht="15.75" customHeight="1">
      <c r="A215" s="153">
        <v>2.0</v>
      </c>
      <c r="B215" s="154" t="s">
        <v>1193</v>
      </c>
      <c r="C215" s="154" t="s">
        <v>1012</v>
      </c>
      <c r="D215" s="155" t="s">
        <v>98</v>
      </c>
      <c r="E215" s="148" t="s">
        <v>98</v>
      </c>
      <c r="F215" s="155" t="s">
        <v>98</v>
      </c>
      <c r="G215" s="166"/>
      <c r="H215" s="165" t="s">
        <v>98</v>
      </c>
      <c r="I215" s="150" t="s">
        <v>98</v>
      </c>
      <c r="J215" s="141" t="s">
        <v>98</v>
      </c>
      <c r="K215" s="166" t="s">
        <v>98</v>
      </c>
      <c r="L215" s="156"/>
      <c r="M215" s="156"/>
      <c r="N215" s="156"/>
      <c r="O215" s="156"/>
      <c r="P215" s="156"/>
      <c r="Q215" s="156"/>
      <c r="R215" s="119"/>
      <c r="S215" s="119"/>
      <c r="T215" s="119"/>
      <c r="U215" s="119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</row>
    <row r="216" ht="15.75" customHeight="1">
      <c r="A216" s="145">
        <v>3.0</v>
      </c>
      <c r="B216" s="146" t="s">
        <v>1194</v>
      </c>
      <c r="C216" s="146" t="s">
        <v>1012</v>
      </c>
      <c r="D216" s="147" t="s">
        <v>98</v>
      </c>
      <c r="E216" s="148" t="s">
        <v>98</v>
      </c>
      <c r="F216" s="147" t="s">
        <v>98</v>
      </c>
      <c r="G216" s="166"/>
      <c r="H216" s="164" t="s">
        <v>98</v>
      </c>
      <c r="I216" s="150" t="s">
        <v>98</v>
      </c>
      <c r="J216" s="141" t="s">
        <v>98</v>
      </c>
      <c r="K216" s="166" t="s">
        <v>98</v>
      </c>
      <c r="L216" s="152"/>
      <c r="M216" s="152"/>
      <c r="N216" s="152"/>
      <c r="O216" s="152"/>
      <c r="P216" s="152"/>
      <c r="Q216" s="152"/>
      <c r="R216" s="119"/>
      <c r="S216" s="119"/>
      <c r="T216" s="119"/>
      <c r="U216" s="119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</row>
    <row r="217" ht="15.75" customHeight="1">
      <c r="A217" s="153">
        <v>4.0</v>
      </c>
      <c r="B217" s="154" t="s">
        <v>1195</v>
      </c>
      <c r="C217" s="154" t="s">
        <v>1012</v>
      </c>
      <c r="D217" s="155" t="s">
        <v>98</v>
      </c>
      <c r="E217" s="148" t="s">
        <v>98</v>
      </c>
      <c r="F217" s="155" t="s">
        <v>98</v>
      </c>
      <c r="G217" s="166"/>
      <c r="H217" s="165" t="s">
        <v>98</v>
      </c>
      <c r="I217" s="150" t="s">
        <v>98</v>
      </c>
      <c r="J217" s="141" t="s">
        <v>98</v>
      </c>
      <c r="K217" s="166" t="s">
        <v>98</v>
      </c>
      <c r="L217" s="156"/>
      <c r="M217" s="156"/>
      <c r="N217" s="156"/>
      <c r="O217" s="156"/>
      <c r="P217" s="156"/>
      <c r="Q217" s="156"/>
      <c r="R217" s="119"/>
      <c r="S217" s="119"/>
      <c r="T217" s="119"/>
      <c r="U217" s="119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</row>
    <row r="218" ht="15.75" customHeight="1">
      <c r="A218" s="145">
        <v>5.0</v>
      </c>
      <c r="B218" s="146" t="s">
        <v>1196</v>
      </c>
      <c r="C218" s="146" t="s">
        <v>1012</v>
      </c>
      <c r="D218" s="147" t="s">
        <v>98</v>
      </c>
      <c r="E218" s="148" t="s">
        <v>98</v>
      </c>
      <c r="F218" s="147" t="s">
        <v>98</v>
      </c>
      <c r="G218" s="166"/>
      <c r="H218" s="164" t="s">
        <v>98</v>
      </c>
      <c r="I218" s="150" t="s">
        <v>98</v>
      </c>
      <c r="J218" s="141" t="s">
        <v>98</v>
      </c>
      <c r="K218" s="166" t="s">
        <v>98</v>
      </c>
      <c r="L218" s="152"/>
      <c r="M218" s="152"/>
      <c r="N218" s="152"/>
      <c r="O218" s="152"/>
      <c r="P218" s="152"/>
      <c r="Q218" s="152"/>
      <c r="R218" s="119"/>
      <c r="S218" s="119"/>
      <c r="T218" s="119"/>
      <c r="U218" s="119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</row>
    <row r="219" ht="15.75" customHeight="1">
      <c r="A219" s="153">
        <v>6.0</v>
      </c>
      <c r="B219" s="154" t="s">
        <v>1197</v>
      </c>
      <c r="C219" s="154" t="s">
        <v>1012</v>
      </c>
      <c r="D219" s="155" t="s">
        <v>98</v>
      </c>
      <c r="E219" s="148" t="s">
        <v>98</v>
      </c>
      <c r="F219" s="155" t="s">
        <v>98</v>
      </c>
      <c r="G219" s="166"/>
      <c r="H219" s="165" t="s">
        <v>98</v>
      </c>
      <c r="I219" s="150" t="s">
        <v>98</v>
      </c>
      <c r="J219" s="141" t="s">
        <v>98</v>
      </c>
      <c r="K219" s="166" t="s">
        <v>98</v>
      </c>
      <c r="L219" s="156"/>
      <c r="M219" s="156"/>
      <c r="N219" s="156"/>
      <c r="O219" s="156"/>
      <c r="P219" s="156"/>
      <c r="Q219" s="156"/>
      <c r="R219" s="119"/>
      <c r="S219" s="119"/>
      <c r="T219" s="119"/>
      <c r="U219" s="119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</row>
    <row r="220" ht="15.75" customHeight="1">
      <c r="A220" s="145">
        <v>7.0</v>
      </c>
      <c r="B220" s="146" t="s">
        <v>1198</v>
      </c>
      <c r="C220" s="154" t="s">
        <v>1012</v>
      </c>
      <c r="D220" s="147" t="s">
        <v>98</v>
      </c>
      <c r="E220" s="148" t="s">
        <v>98</v>
      </c>
      <c r="F220" s="147" t="s">
        <v>98</v>
      </c>
      <c r="G220" s="166"/>
      <c r="H220" s="165" t="s">
        <v>204</v>
      </c>
      <c r="I220" s="150" t="s">
        <v>98</v>
      </c>
      <c r="J220" s="141" t="s">
        <v>98</v>
      </c>
      <c r="K220" s="166" t="s">
        <v>98</v>
      </c>
      <c r="L220" s="152"/>
      <c r="M220" s="152"/>
      <c r="N220" s="152"/>
      <c r="O220" s="152"/>
      <c r="P220" s="152"/>
      <c r="Q220" s="152"/>
      <c r="R220" s="119"/>
      <c r="S220" s="119"/>
      <c r="T220" s="119"/>
      <c r="U220" s="119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</row>
    <row r="221" ht="15.75" customHeight="1">
      <c r="A221" s="153">
        <v>8.0</v>
      </c>
      <c r="B221" s="154" t="s">
        <v>1199</v>
      </c>
      <c r="C221" s="154" t="s">
        <v>1012</v>
      </c>
      <c r="D221" s="155" t="s">
        <v>98</v>
      </c>
      <c r="E221" s="148" t="s">
        <v>98</v>
      </c>
      <c r="F221" s="155" t="s">
        <v>98</v>
      </c>
      <c r="G221" s="166"/>
      <c r="H221" s="165" t="s">
        <v>98</v>
      </c>
      <c r="I221" s="150" t="s">
        <v>98</v>
      </c>
      <c r="J221" s="141" t="s">
        <v>98</v>
      </c>
      <c r="K221" s="166" t="s">
        <v>98</v>
      </c>
      <c r="L221" s="156"/>
      <c r="M221" s="156"/>
      <c r="N221" s="156"/>
      <c r="O221" s="156"/>
      <c r="P221" s="156"/>
      <c r="Q221" s="156"/>
      <c r="R221" s="119"/>
      <c r="S221" s="119"/>
      <c r="T221" s="119"/>
      <c r="U221" s="119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</row>
    <row r="222">
      <c r="A222" s="163"/>
      <c r="B222" s="136" t="s">
        <v>510</v>
      </c>
      <c r="C222" s="157"/>
      <c r="D222" s="158"/>
      <c r="E222" s="159"/>
      <c r="F222" s="159"/>
      <c r="G222" s="159"/>
      <c r="H222" s="158"/>
      <c r="I222" s="160"/>
      <c r="J222" s="161"/>
      <c r="K222" s="17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</row>
    <row r="223" ht="15.75" customHeight="1">
      <c r="A223" s="145">
        <v>1.0</v>
      </c>
      <c r="B223" s="146" t="s">
        <v>1200</v>
      </c>
      <c r="C223" s="146" t="s">
        <v>1012</v>
      </c>
      <c r="D223" s="155" t="s">
        <v>98</v>
      </c>
      <c r="E223" s="148" t="s">
        <v>98</v>
      </c>
      <c r="F223" s="155" t="s">
        <v>98</v>
      </c>
      <c r="G223" s="166"/>
      <c r="H223" s="164" t="s">
        <v>98</v>
      </c>
      <c r="I223" s="150" t="s">
        <v>98</v>
      </c>
      <c r="J223" s="141" t="s">
        <v>98</v>
      </c>
      <c r="K223" s="166" t="s">
        <v>98</v>
      </c>
      <c r="L223" s="156"/>
      <c r="M223" s="156"/>
      <c r="N223" s="156"/>
      <c r="O223" s="156"/>
      <c r="P223" s="156"/>
      <c r="Q223" s="156"/>
      <c r="R223" s="119"/>
      <c r="S223" s="119"/>
      <c r="T223" s="119"/>
      <c r="U223" s="119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</row>
    <row r="224" ht="15.75" customHeight="1">
      <c r="A224" s="145">
        <v>2.0</v>
      </c>
      <c r="B224" s="146" t="s">
        <v>1201</v>
      </c>
      <c r="C224" s="146" t="s">
        <v>1012</v>
      </c>
      <c r="D224" s="147" t="s">
        <v>98</v>
      </c>
      <c r="E224" s="148" t="s">
        <v>98</v>
      </c>
      <c r="F224" s="147" t="s">
        <v>98</v>
      </c>
      <c r="G224" s="166"/>
      <c r="H224" s="164" t="s">
        <v>98</v>
      </c>
      <c r="I224" s="150" t="s">
        <v>98</v>
      </c>
      <c r="J224" s="141" t="s">
        <v>98</v>
      </c>
      <c r="K224" s="166" t="s">
        <v>98</v>
      </c>
      <c r="L224" s="152"/>
      <c r="M224" s="152"/>
      <c r="N224" s="152"/>
      <c r="O224" s="152"/>
      <c r="P224" s="152"/>
      <c r="Q224" s="152"/>
      <c r="R224" s="119"/>
      <c r="S224" s="119"/>
      <c r="T224" s="119"/>
      <c r="U224" s="119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</row>
    <row r="225" ht="15.75" customHeight="1">
      <c r="A225" s="153">
        <v>3.0</v>
      </c>
      <c r="B225" s="154" t="s">
        <v>1202</v>
      </c>
      <c r="C225" s="154" t="s">
        <v>1012</v>
      </c>
      <c r="D225" s="155" t="s">
        <v>98</v>
      </c>
      <c r="E225" s="148" t="s">
        <v>98</v>
      </c>
      <c r="F225" s="155" t="s">
        <v>98</v>
      </c>
      <c r="G225" s="166"/>
      <c r="H225" s="165" t="s">
        <v>98</v>
      </c>
      <c r="I225" s="150" t="s">
        <v>98</v>
      </c>
      <c r="J225" s="141" t="s">
        <v>98</v>
      </c>
      <c r="K225" s="166" t="s">
        <v>98</v>
      </c>
      <c r="L225" s="156"/>
      <c r="M225" s="156"/>
      <c r="N225" s="156"/>
      <c r="O225" s="156"/>
      <c r="P225" s="156"/>
      <c r="Q225" s="156"/>
      <c r="R225" s="119"/>
      <c r="S225" s="119"/>
      <c r="T225" s="119"/>
      <c r="U225" s="119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</row>
    <row r="226" ht="15.75" customHeight="1">
      <c r="A226" s="145">
        <v>4.0</v>
      </c>
      <c r="B226" s="146" t="s">
        <v>1203</v>
      </c>
      <c r="C226" s="146" t="s">
        <v>1012</v>
      </c>
      <c r="D226" s="147" t="s">
        <v>98</v>
      </c>
      <c r="E226" s="148" t="s">
        <v>98</v>
      </c>
      <c r="F226" s="147" t="s">
        <v>98</v>
      </c>
      <c r="G226" s="166"/>
      <c r="H226" s="164" t="s">
        <v>98</v>
      </c>
      <c r="I226" s="150" t="s">
        <v>98</v>
      </c>
      <c r="J226" s="141" t="s">
        <v>98</v>
      </c>
      <c r="K226" s="166" t="s">
        <v>98</v>
      </c>
      <c r="L226" s="152"/>
      <c r="M226" s="152"/>
      <c r="N226" s="152"/>
      <c r="O226" s="152"/>
      <c r="P226" s="152"/>
      <c r="Q226" s="152"/>
      <c r="R226" s="119"/>
      <c r="S226" s="119"/>
      <c r="T226" s="119"/>
      <c r="U226" s="119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</row>
    <row r="227" ht="15.75" customHeight="1">
      <c r="A227" s="153">
        <v>5.0</v>
      </c>
      <c r="B227" s="154" t="s">
        <v>1204</v>
      </c>
      <c r="C227" s="154" t="s">
        <v>1012</v>
      </c>
      <c r="D227" s="155" t="s">
        <v>98</v>
      </c>
      <c r="E227" s="148" t="s">
        <v>98</v>
      </c>
      <c r="F227" s="155" t="s">
        <v>98</v>
      </c>
      <c r="G227" s="166"/>
      <c r="H227" s="165" t="s">
        <v>98</v>
      </c>
      <c r="I227" s="150" t="s">
        <v>98</v>
      </c>
      <c r="J227" s="141" t="s">
        <v>98</v>
      </c>
      <c r="K227" s="166" t="s">
        <v>98</v>
      </c>
      <c r="L227" s="156"/>
      <c r="M227" s="156"/>
      <c r="N227" s="156"/>
      <c r="O227" s="156"/>
      <c r="P227" s="156"/>
      <c r="Q227" s="156"/>
      <c r="R227" s="119"/>
      <c r="S227" s="119"/>
      <c r="T227" s="119"/>
      <c r="U227" s="119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</row>
    <row r="228" ht="15.75" customHeight="1">
      <c r="A228" s="153">
        <v>6.0</v>
      </c>
      <c r="B228" s="154" t="s">
        <v>1205</v>
      </c>
      <c r="C228" s="154" t="s">
        <v>1012</v>
      </c>
      <c r="D228" s="147" t="s">
        <v>98</v>
      </c>
      <c r="E228" s="148" t="s">
        <v>98</v>
      </c>
      <c r="F228" s="147" t="s">
        <v>98</v>
      </c>
      <c r="G228" s="166"/>
      <c r="H228" s="165" t="s">
        <v>98</v>
      </c>
      <c r="I228" s="150" t="s">
        <v>98</v>
      </c>
      <c r="J228" s="141" t="s">
        <v>98</v>
      </c>
      <c r="K228" s="166" t="s">
        <v>98</v>
      </c>
      <c r="L228" s="152"/>
      <c r="M228" s="152"/>
      <c r="N228" s="152"/>
      <c r="O228" s="152"/>
      <c r="P228" s="152"/>
      <c r="Q228" s="152"/>
      <c r="R228" s="119"/>
      <c r="S228" s="119"/>
      <c r="T228" s="119"/>
      <c r="U228" s="119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</row>
    <row r="229" ht="15.75" customHeight="1">
      <c r="A229" s="153">
        <v>7.0</v>
      </c>
      <c r="B229" s="154" t="s">
        <v>1206</v>
      </c>
      <c r="C229" s="154" t="s">
        <v>1012</v>
      </c>
      <c r="D229" s="155" t="s">
        <v>98</v>
      </c>
      <c r="E229" s="148" t="s">
        <v>98</v>
      </c>
      <c r="F229" s="155" t="s">
        <v>98</v>
      </c>
      <c r="G229" s="166"/>
      <c r="H229" s="165" t="s">
        <v>98</v>
      </c>
      <c r="I229" s="150" t="s">
        <v>98</v>
      </c>
      <c r="J229" s="141" t="s">
        <v>98</v>
      </c>
      <c r="K229" s="166" t="s">
        <v>98</v>
      </c>
      <c r="L229" s="156"/>
      <c r="M229" s="156"/>
      <c r="N229" s="156"/>
      <c r="O229" s="156"/>
      <c r="P229" s="156"/>
      <c r="Q229" s="156"/>
      <c r="R229" s="119"/>
      <c r="S229" s="119"/>
      <c r="T229" s="119"/>
      <c r="U229" s="119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</row>
    <row r="230" ht="15.75" customHeight="1">
      <c r="A230" s="153">
        <v>8.0</v>
      </c>
      <c r="B230" s="154" t="s">
        <v>1207</v>
      </c>
      <c r="C230" s="154" t="s">
        <v>1012</v>
      </c>
      <c r="D230" s="155" t="s">
        <v>98</v>
      </c>
      <c r="E230" s="148" t="s">
        <v>98</v>
      </c>
      <c r="F230" s="155" t="s">
        <v>98</v>
      </c>
      <c r="G230" s="166"/>
      <c r="H230" s="165" t="s">
        <v>98</v>
      </c>
      <c r="I230" s="150" t="s">
        <v>98</v>
      </c>
      <c r="J230" s="141" t="s">
        <v>98</v>
      </c>
      <c r="K230" s="166" t="s">
        <v>98</v>
      </c>
      <c r="L230" s="156"/>
      <c r="M230" s="156"/>
      <c r="N230" s="156"/>
      <c r="O230" s="156"/>
      <c r="P230" s="156"/>
      <c r="Q230" s="156"/>
      <c r="R230" s="119"/>
      <c r="S230" s="119"/>
      <c r="T230" s="119"/>
      <c r="U230" s="119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</row>
    <row r="231" ht="15.75" customHeight="1">
      <c r="A231" s="153">
        <v>9.0</v>
      </c>
      <c r="B231" s="154" t="s">
        <v>1208</v>
      </c>
      <c r="C231" s="154" t="s">
        <v>1012</v>
      </c>
      <c r="D231" s="155" t="s">
        <v>98</v>
      </c>
      <c r="E231" s="148" t="s">
        <v>98</v>
      </c>
      <c r="F231" s="155" t="s">
        <v>98</v>
      </c>
      <c r="G231" s="166"/>
      <c r="H231" s="165" t="s">
        <v>98</v>
      </c>
      <c r="I231" s="150" t="s">
        <v>98</v>
      </c>
      <c r="J231" s="141" t="s">
        <v>98</v>
      </c>
      <c r="K231" s="166" t="s">
        <v>98</v>
      </c>
      <c r="L231" s="156"/>
      <c r="M231" s="156"/>
      <c r="N231" s="156"/>
      <c r="O231" s="156"/>
      <c r="P231" s="156"/>
      <c r="Q231" s="156"/>
      <c r="R231" s="119"/>
      <c r="S231" s="119"/>
      <c r="T231" s="119"/>
      <c r="U231" s="119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</row>
    <row r="232" ht="15.75" customHeight="1">
      <c r="A232" s="163"/>
      <c r="B232" s="136" t="s">
        <v>518</v>
      </c>
      <c r="C232" s="157"/>
      <c r="D232" s="158"/>
      <c r="E232" s="159"/>
      <c r="F232" s="159"/>
      <c r="G232" s="159"/>
      <c r="H232" s="158"/>
      <c r="I232" s="160"/>
      <c r="J232" s="161"/>
      <c r="K232" s="17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</row>
    <row r="233" ht="15.75" customHeight="1">
      <c r="A233" s="145">
        <v>1.0</v>
      </c>
      <c r="B233" s="146" t="s">
        <v>1209</v>
      </c>
      <c r="C233" s="146" t="s">
        <v>1005</v>
      </c>
      <c r="D233" s="155" t="s">
        <v>109</v>
      </c>
      <c r="E233" s="148" t="s">
        <v>109</v>
      </c>
      <c r="F233" s="155" t="s">
        <v>109</v>
      </c>
      <c r="G233" s="166"/>
      <c r="H233" s="164" t="s">
        <v>109</v>
      </c>
      <c r="I233" s="150" t="s">
        <v>109</v>
      </c>
      <c r="J233" s="141" t="s">
        <v>109</v>
      </c>
      <c r="K233" s="166" t="s">
        <v>109</v>
      </c>
      <c r="L233" s="156"/>
      <c r="M233" s="156"/>
      <c r="N233" s="156"/>
      <c r="O233" s="156"/>
      <c r="P233" s="156"/>
      <c r="Q233" s="156"/>
      <c r="R233" s="119"/>
      <c r="S233" s="119"/>
      <c r="T233" s="119"/>
      <c r="U233" s="119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</row>
    <row r="234" ht="15.75" customHeight="1">
      <c r="A234" s="145">
        <v>2.0</v>
      </c>
      <c r="B234" s="146" t="s">
        <v>1210</v>
      </c>
      <c r="C234" s="146" t="s">
        <v>1005</v>
      </c>
      <c r="D234" s="147" t="s">
        <v>109</v>
      </c>
      <c r="E234" s="148" t="s">
        <v>109</v>
      </c>
      <c r="F234" s="147" t="s">
        <v>109</v>
      </c>
      <c r="G234" s="166"/>
      <c r="H234" s="164" t="s">
        <v>109</v>
      </c>
      <c r="I234" s="150" t="s">
        <v>204</v>
      </c>
      <c r="J234" s="141" t="s">
        <v>109</v>
      </c>
      <c r="K234" s="166" t="s">
        <v>109</v>
      </c>
      <c r="L234" s="152"/>
      <c r="M234" s="152"/>
      <c r="N234" s="152"/>
      <c r="O234" s="152"/>
      <c r="P234" s="152"/>
      <c r="Q234" s="152"/>
      <c r="R234" s="119"/>
      <c r="S234" s="119"/>
      <c r="T234" s="119"/>
      <c r="U234" s="119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</row>
    <row r="235">
      <c r="A235" s="153">
        <v>3.0</v>
      </c>
      <c r="B235" s="154" t="s">
        <v>1211</v>
      </c>
      <c r="C235" s="154" t="s">
        <v>1005</v>
      </c>
      <c r="D235" s="155" t="s">
        <v>109</v>
      </c>
      <c r="E235" s="148" t="s">
        <v>109</v>
      </c>
      <c r="F235" s="155" t="s">
        <v>109</v>
      </c>
      <c r="G235" s="166"/>
      <c r="H235" s="165" t="s">
        <v>109</v>
      </c>
      <c r="I235" s="150" t="s">
        <v>109</v>
      </c>
      <c r="J235" s="141" t="s">
        <v>109</v>
      </c>
      <c r="K235" s="166" t="s">
        <v>109</v>
      </c>
      <c r="L235" s="156"/>
      <c r="M235" s="156"/>
      <c r="N235" s="156"/>
      <c r="O235" s="156"/>
      <c r="P235" s="156"/>
      <c r="Q235" s="156"/>
      <c r="R235" s="119"/>
      <c r="S235" s="119"/>
      <c r="T235" s="119"/>
      <c r="U235" s="119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</row>
    <row r="236" ht="15.75" customHeight="1">
      <c r="A236" s="153">
        <v>4.0</v>
      </c>
      <c r="B236" s="154" t="s">
        <v>1212</v>
      </c>
      <c r="C236" s="154" t="s">
        <v>1005</v>
      </c>
      <c r="D236" s="147" t="s">
        <v>109</v>
      </c>
      <c r="E236" s="148" t="s">
        <v>109</v>
      </c>
      <c r="F236" s="147" t="s">
        <v>109</v>
      </c>
      <c r="G236" s="166"/>
      <c r="H236" s="165" t="s">
        <v>109</v>
      </c>
      <c r="I236" s="150" t="s">
        <v>109</v>
      </c>
      <c r="J236" s="141" t="s">
        <v>109</v>
      </c>
      <c r="K236" s="166" t="s">
        <v>109</v>
      </c>
      <c r="L236" s="152"/>
      <c r="M236" s="152"/>
      <c r="N236" s="152"/>
      <c r="O236" s="152"/>
      <c r="P236" s="152"/>
      <c r="Q236" s="152"/>
      <c r="R236" s="119"/>
      <c r="S236" s="119"/>
      <c r="T236" s="119"/>
      <c r="U236" s="119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</row>
    <row r="237" ht="15.75" customHeight="1">
      <c r="A237" s="153">
        <v>5.0</v>
      </c>
      <c r="B237" s="154" t="s">
        <v>1213</v>
      </c>
      <c r="C237" s="154" t="s">
        <v>1012</v>
      </c>
      <c r="D237" s="155" t="s">
        <v>98</v>
      </c>
      <c r="E237" s="148" t="s">
        <v>98</v>
      </c>
      <c r="F237" s="155" t="s">
        <v>98</v>
      </c>
      <c r="G237" s="166"/>
      <c r="H237" s="165" t="s">
        <v>98</v>
      </c>
      <c r="I237" s="150" t="s">
        <v>98</v>
      </c>
      <c r="J237" s="141" t="s">
        <v>98</v>
      </c>
      <c r="K237" s="166" t="s">
        <v>98</v>
      </c>
      <c r="L237" s="156"/>
      <c r="M237" s="156"/>
      <c r="N237" s="156"/>
      <c r="O237" s="156"/>
      <c r="P237" s="156"/>
      <c r="Q237" s="156"/>
      <c r="R237" s="119"/>
      <c r="S237" s="119"/>
      <c r="T237" s="119"/>
      <c r="U237" s="119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</row>
    <row r="238" ht="15.75" customHeight="1">
      <c r="A238" s="153">
        <v>6.0</v>
      </c>
      <c r="B238" s="154" t="s">
        <v>1214</v>
      </c>
      <c r="C238" s="154" t="s">
        <v>1005</v>
      </c>
      <c r="D238" s="147" t="s">
        <v>109</v>
      </c>
      <c r="E238" s="148" t="s">
        <v>109</v>
      </c>
      <c r="F238" s="147" t="s">
        <v>109</v>
      </c>
      <c r="G238" s="166"/>
      <c r="H238" s="165" t="s">
        <v>109</v>
      </c>
      <c r="I238" s="150" t="s">
        <v>109</v>
      </c>
      <c r="J238" s="141" t="s">
        <v>109</v>
      </c>
      <c r="K238" s="166" t="s">
        <v>109</v>
      </c>
      <c r="L238" s="152"/>
      <c r="M238" s="152"/>
      <c r="N238" s="152"/>
      <c r="O238" s="152"/>
      <c r="P238" s="152"/>
      <c r="Q238" s="152"/>
      <c r="R238" s="119"/>
      <c r="S238" s="119"/>
      <c r="T238" s="119"/>
      <c r="U238" s="119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</row>
    <row r="239" ht="15.75" customHeight="1">
      <c r="A239" s="145">
        <v>7.0</v>
      </c>
      <c r="B239" s="146" t="s">
        <v>1215</v>
      </c>
      <c r="C239" s="146" t="s">
        <v>1005</v>
      </c>
      <c r="D239" s="155" t="s">
        <v>109</v>
      </c>
      <c r="E239" s="148" t="s">
        <v>109</v>
      </c>
      <c r="F239" s="155" t="s">
        <v>109</v>
      </c>
      <c r="G239" s="166"/>
      <c r="H239" s="164" t="s">
        <v>109</v>
      </c>
      <c r="I239" s="150" t="s">
        <v>109</v>
      </c>
      <c r="J239" s="141" t="s">
        <v>109</v>
      </c>
      <c r="K239" s="166" t="s">
        <v>109</v>
      </c>
      <c r="L239" s="156"/>
      <c r="M239" s="156"/>
      <c r="N239" s="156"/>
      <c r="O239" s="156"/>
      <c r="P239" s="156"/>
      <c r="Q239" s="156"/>
      <c r="R239" s="119"/>
      <c r="S239" s="119"/>
      <c r="T239" s="119"/>
      <c r="U239" s="119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</row>
    <row r="240" ht="15.75" customHeight="1">
      <c r="A240" s="167">
        <v>8.0</v>
      </c>
      <c r="B240" s="191" t="s">
        <v>1216</v>
      </c>
      <c r="C240" s="191" t="s">
        <v>1005</v>
      </c>
      <c r="D240" s="147" t="s">
        <v>109</v>
      </c>
      <c r="E240" s="148" t="s">
        <v>109</v>
      </c>
      <c r="F240" s="147" t="s">
        <v>109</v>
      </c>
      <c r="G240" s="166"/>
      <c r="H240" s="170" t="s">
        <v>109</v>
      </c>
      <c r="I240" s="150" t="s">
        <v>109</v>
      </c>
      <c r="J240" s="171" t="s">
        <v>109</v>
      </c>
      <c r="K240" s="172" t="s">
        <v>109</v>
      </c>
      <c r="L240" s="152"/>
      <c r="M240" s="152"/>
      <c r="N240" s="152"/>
      <c r="O240" s="152"/>
      <c r="P240" s="152"/>
      <c r="Q240" s="152"/>
      <c r="R240" s="119"/>
      <c r="S240" s="119"/>
      <c r="T240" s="119"/>
      <c r="U240" s="119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</row>
    <row r="241" ht="15.75" customHeight="1">
      <c r="A241" s="153">
        <v>9.0</v>
      </c>
      <c r="B241" s="154" t="s">
        <v>1217</v>
      </c>
      <c r="C241" s="154" t="s">
        <v>1012</v>
      </c>
      <c r="D241" s="155" t="s">
        <v>98</v>
      </c>
      <c r="E241" s="148" t="s">
        <v>98</v>
      </c>
      <c r="F241" s="155" t="s">
        <v>98</v>
      </c>
      <c r="G241" s="166"/>
      <c r="H241" s="165" t="s">
        <v>98</v>
      </c>
      <c r="I241" s="150" t="s">
        <v>98</v>
      </c>
      <c r="J241" s="141" t="s">
        <v>98</v>
      </c>
      <c r="K241" s="166" t="s">
        <v>98</v>
      </c>
      <c r="L241" s="156"/>
      <c r="M241" s="156"/>
      <c r="N241" s="156"/>
      <c r="O241" s="156"/>
      <c r="P241" s="156"/>
      <c r="Q241" s="156"/>
      <c r="R241" s="119"/>
      <c r="S241" s="119"/>
      <c r="T241" s="119"/>
      <c r="U241" s="119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</row>
    <row r="242" ht="15.75" customHeight="1">
      <c r="A242" s="145">
        <v>10.0</v>
      </c>
      <c r="B242" s="146" t="s">
        <v>1218</v>
      </c>
      <c r="C242" s="146" t="s">
        <v>1005</v>
      </c>
      <c r="D242" s="147" t="s">
        <v>109</v>
      </c>
      <c r="E242" s="148" t="s">
        <v>109</v>
      </c>
      <c r="F242" s="147" t="s">
        <v>109</v>
      </c>
      <c r="G242" s="166"/>
      <c r="H242" s="164" t="s">
        <v>109</v>
      </c>
      <c r="I242" s="150" t="s">
        <v>109</v>
      </c>
      <c r="J242" s="141" t="s">
        <v>109</v>
      </c>
      <c r="K242" s="166" t="s">
        <v>109</v>
      </c>
      <c r="L242" s="152"/>
      <c r="M242" s="152"/>
      <c r="N242" s="152"/>
      <c r="O242" s="152"/>
      <c r="P242" s="152"/>
      <c r="Q242" s="152"/>
      <c r="R242" s="119"/>
      <c r="S242" s="119"/>
      <c r="T242" s="119"/>
      <c r="U242" s="119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</row>
    <row r="243" ht="15.75" customHeight="1">
      <c r="A243" s="145">
        <v>11.0</v>
      </c>
      <c r="B243" s="146" t="s">
        <v>1219</v>
      </c>
      <c r="C243" s="146" t="s">
        <v>1005</v>
      </c>
      <c r="D243" s="155" t="s">
        <v>109</v>
      </c>
      <c r="E243" s="148" t="s">
        <v>109</v>
      </c>
      <c r="F243" s="155" t="s">
        <v>109</v>
      </c>
      <c r="G243" s="166"/>
      <c r="H243" s="164" t="s">
        <v>109</v>
      </c>
      <c r="I243" s="150" t="s">
        <v>204</v>
      </c>
      <c r="J243" s="141" t="s">
        <v>109</v>
      </c>
      <c r="K243" s="166" t="s">
        <v>109</v>
      </c>
      <c r="L243" s="156"/>
      <c r="M243" s="156"/>
      <c r="N243" s="156"/>
      <c r="O243" s="156"/>
      <c r="P243" s="156"/>
      <c r="Q243" s="156"/>
      <c r="R243" s="119"/>
      <c r="S243" s="119"/>
      <c r="T243" s="119"/>
      <c r="U243" s="119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</row>
    <row r="244">
      <c r="A244" s="153">
        <v>12.0</v>
      </c>
      <c r="B244" s="154" t="s">
        <v>1220</v>
      </c>
      <c r="C244" s="154" t="s">
        <v>1012</v>
      </c>
      <c r="D244" s="147" t="s">
        <v>98</v>
      </c>
      <c r="E244" s="148" t="s">
        <v>98</v>
      </c>
      <c r="F244" s="147" t="s">
        <v>98</v>
      </c>
      <c r="G244" s="166"/>
      <c r="H244" s="165" t="s">
        <v>98</v>
      </c>
      <c r="I244" s="150" t="s">
        <v>98</v>
      </c>
      <c r="J244" s="141" t="s">
        <v>98</v>
      </c>
      <c r="K244" s="166" t="s">
        <v>98</v>
      </c>
      <c r="L244" s="152"/>
      <c r="M244" s="152"/>
      <c r="N244" s="152"/>
      <c r="O244" s="152"/>
      <c r="P244" s="152"/>
      <c r="Q244" s="152"/>
      <c r="R244" s="119"/>
      <c r="S244" s="119"/>
      <c r="T244" s="119"/>
      <c r="U244" s="119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</row>
    <row r="245" ht="15.75" customHeight="1">
      <c r="A245" s="145">
        <v>13.0</v>
      </c>
      <c r="B245" s="146" t="s">
        <v>1221</v>
      </c>
      <c r="C245" s="146" t="s">
        <v>1012</v>
      </c>
      <c r="D245" s="155" t="s">
        <v>98</v>
      </c>
      <c r="E245" s="148" t="s">
        <v>98</v>
      </c>
      <c r="F245" s="155" t="s">
        <v>98</v>
      </c>
      <c r="G245" s="166"/>
      <c r="H245" s="164" t="s">
        <v>98</v>
      </c>
      <c r="I245" s="150" t="s">
        <v>98</v>
      </c>
      <c r="J245" s="141" t="s">
        <v>98</v>
      </c>
      <c r="K245" s="166" t="s">
        <v>98</v>
      </c>
      <c r="L245" s="156"/>
      <c r="M245" s="156"/>
      <c r="N245" s="156"/>
      <c r="O245" s="156"/>
      <c r="P245" s="156"/>
      <c r="Q245" s="156"/>
      <c r="R245" s="119"/>
      <c r="S245" s="119"/>
      <c r="T245" s="119"/>
      <c r="U245" s="119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</row>
    <row r="246" ht="15.75" customHeight="1">
      <c r="A246" s="145">
        <v>14.0</v>
      </c>
      <c r="B246" s="146" t="s">
        <v>1222</v>
      </c>
      <c r="C246" s="146" t="s">
        <v>1012</v>
      </c>
      <c r="D246" s="147" t="s">
        <v>98</v>
      </c>
      <c r="E246" s="148" t="s">
        <v>98</v>
      </c>
      <c r="F246" s="147" t="s">
        <v>98</v>
      </c>
      <c r="G246" s="166"/>
      <c r="H246" s="164" t="s">
        <v>98</v>
      </c>
      <c r="I246" s="150" t="s">
        <v>98</v>
      </c>
      <c r="J246" s="141" t="s">
        <v>98</v>
      </c>
      <c r="K246" s="166" t="s">
        <v>98</v>
      </c>
      <c r="L246" s="152"/>
      <c r="M246" s="152"/>
      <c r="N246" s="152"/>
      <c r="O246" s="152"/>
      <c r="P246" s="152"/>
      <c r="Q246" s="152"/>
      <c r="R246" s="119"/>
      <c r="S246" s="119"/>
      <c r="T246" s="119"/>
      <c r="U246" s="119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</row>
    <row r="247">
      <c r="A247" s="163"/>
      <c r="B247" s="136" t="s">
        <v>1223</v>
      </c>
      <c r="C247" s="157"/>
      <c r="D247" s="158"/>
      <c r="E247" s="159"/>
      <c r="F247" s="159"/>
      <c r="G247" s="159"/>
      <c r="H247" s="158"/>
      <c r="I247" s="160"/>
      <c r="J247" s="161"/>
      <c r="K247" s="17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</row>
    <row r="248" ht="15.75" customHeight="1">
      <c r="A248" s="153">
        <v>1.0</v>
      </c>
      <c r="B248" s="154" t="s">
        <v>1224</v>
      </c>
      <c r="C248" s="154" t="s">
        <v>1012</v>
      </c>
      <c r="D248" s="147" t="s">
        <v>98</v>
      </c>
      <c r="E248" s="148" t="s">
        <v>98</v>
      </c>
      <c r="F248" s="147" t="s">
        <v>98</v>
      </c>
      <c r="G248" s="166"/>
      <c r="H248" s="165" t="s">
        <v>98</v>
      </c>
      <c r="I248" s="150" t="s">
        <v>98</v>
      </c>
      <c r="J248" s="141" t="s">
        <v>98</v>
      </c>
      <c r="K248" s="166" t="s">
        <v>98</v>
      </c>
      <c r="L248" s="152"/>
      <c r="M248" s="152"/>
      <c r="N248" s="152"/>
      <c r="O248" s="152"/>
      <c r="P248" s="152"/>
      <c r="Q248" s="152"/>
      <c r="R248" s="119"/>
      <c r="S248" s="119"/>
      <c r="T248" s="119"/>
      <c r="U248" s="119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</row>
    <row r="249" ht="15.75" customHeight="1">
      <c r="A249" s="145">
        <v>2.0</v>
      </c>
      <c r="B249" s="146" t="s">
        <v>1225</v>
      </c>
      <c r="C249" s="146" t="s">
        <v>1005</v>
      </c>
      <c r="D249" s="155" t="s">
        <v>109</v>
      </c>
      <c r="E249" s="148" t="s">
        <v>109</v>
      </c>
      <c r="F249" s="155" t="s">
        <v>109</v>
      </c>
      <c r="G249" s="166"/>
      <c r="H249" s="164" t="s">
        <v>109</v>
      </c>
      <c r="I249" s="150" t="s">
        <v>109</v>
      </c>
      <c r="J249" s="141" t="s">
        <v>109</v>
      </c>
      <c r="K249" s="166" t="s">
        <v>109</v>
      </c>
      <c r="L249" s="156"/>
      <c r="M249" s="156"/>
      <c r="N249" s="156"/>
      <c r="O249" s="156"/>
      <c r="P249" s="156"/>
      <c r="Q249" s="156"/>
      <c r="R249" s="119"/>
      <c r="S249" s="119"/>
      <c r="T249" s="119"/>
      <c r="U249" s="119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</row>
    <row r="250" ht="15.75" customHeight="1">
      <c r="A250" s="153">
        <v>3.0</v>
      </c>
      <c r="B250" s="154" t="s">
        <v>1226</v>
      </c>
      <c r="C250" s="154" t="s">
        <v>1005</v>
      </c>
      <c r="D250" s="147" t="s">
        <v>109</v>
      </c>
      <c r="E250" s="148" t="s">
        <v>109</v>
      </c>
      <c r="F250" s="147" t="s">
        <v>109</v>
      </c>
      <c r="G250" s="166"/>
      <c r="H250" s="165" t="s">
        <v>109</v>
      </c>
      <c r="I250" s="150" t="s">
        <v>109</v>
      </c>
      <c r="J250" s="141" t="s">
        <v>109</v>
      </c>
      <c r="K250" s="166" t="s">
        <v>109</v>
      </c>
      <c r="L250" s="152"/>
      <c r="M250" s="152"/>
      <c r="N250" s="152"/>
      <c r="O250" s="152"/>
      <c r="P250" s="152"/>
      <c r="Q250" s="152"/>
      <c r="R250" s="119"/>
      <c r="S250" s="119"/>
      <c r="T250" s="119"/>
      <c r="U250" s="119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</row>
    <row r="251">
      <c r="A251" s="153">
        <v>4.0</v>
      </c>
      <c r="B251" s="154" t="s">
        <v>1227</v>
      </c>
      <c r="C251" s="154" t="s">
        <v>1012</v>
      </c>
      <c r="D251" s="155" t="s">
        <v>98</v>
      </c>
      <c r="E251" s="148" t="s">
        <v>98</v>
      </c>
      <c r="F251" s="155" t="s">
        <v>98</v>
      </c>
      <c r="G251" s="166"/>
      <c r="H251" s="165" t="s">
        <v>98</v>
      </c>
      <c r="I251" s="150" t="s">
        <v>98</v>
      </c>
      <c r="J251" s="141" t="s">
        <v>98</v>
      </c>
      <c r="K251" s="166" t="s">
        <v>98</v>
      </c>
      <c r="L251" s="156"/>
      <c r="M251" s="156"/>
      <c r="N251" s="156"/>
      <c r="O251" s="156"/>
      <c r="P251" s="156"/>
      <c r="Q251" s="156"/>
      <c r="R251" s="119"/>
      <c r="S251" s="119"/>
      <c r="T251" s="119"/>
      <c r="U251" s="119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</row>
    <row r="252" ht="15.75" customHeight="1">
      <c r="A252" s="145">
        <v>5.0</v>
      </c>
      <c r="B252" s="146" t="s">
        <v>1228</v>
      </c>
      <c r="C252" s="146" t="s">
        <v>1012</v>
      </c>
      <c r="D252" s="147" t="s">
        <v>98</v>
      </c>
      <c r="E252" s="148" t="s">
        <v>98</v>
      </c>
      <c r="F252" s="147" t="s">
        <v>98</v>
      </c>
      <c r="G252" s="166"/>
      <c r="H252" s="164" t="s">
        <v>98</v>
      </c>
      <c r="I252" s="150" t="s">
        <v>98</v>
      </c>
      <c r="J252" s="141" t="s">
        <v>98</v>
      </c>
      <c r="K252" s="166" t="s">
        <v>98</v>
      </c>
      <c r="L252" s="152"/>
      <c r="M252" s="152"/>
      <c r="N252" s="152"/>
      <c r="O252" s="152"/>
      <c r="P252" s="152"/>
      <c r="Q252" s="152"/>
      <c r="R252" s="119"/>
      <c r="S252" s="119"/>
      <c r="T252" s="119"/>
      <c r="U252" s="119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</row>
    <row r="253" ht="15.75" customHeight="1">
      <c r="A253" s="153">
        <v>6.0</v>
      </c>
      <c r="B253" s="154" t="s">
        <v>1229</v>
      </c>
      <c r="C253" s="154" t="s">
        <v>1005</v>
      </c>
      <c r="D253" s="155" t="s">
        <v>109</v>
      </c>
      <c r="E253" s="148" t="s">
        <v>109</v>
      </c>
      <c r="F253" s="155" t="s">
        <v>109</v>
      </c>
      <c r="G253" s="166"/>
      <c r="H253" s="165" t="s">
        <v>109</v>
      </c>
      <c r="I253" s="150" t="s">
        <v>109</v>
      </c>
      <c r="J253" s="141" t="s">
        <v>109</v>
      </c>
      <c r="K253" s="166" t="s">
        <v>109</v>
      </c>
      <c r="L253" s="156"/>
      <c r="M253" s="156"/>
      <c r="N253" s="156"/>
      <c r="O253" s="156"/>
      <c r="P253" s="156"/>
      <c r="Q253" s="156"/>
      <c r="R253" s="119"/>
      <c r="S253" s="119"/>
      <c r="T253" s="119"/>
      <c r="U253" s="119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</row>
    <row r="254">
      <c r="A254" s="145">
        <v>7.0</v>
      </c>
      <c r="B254" s="146" t="s">
        <v>1230</v>
      </c>
      <c r="C254" s="146" t="s">
        <v>1012</v>
      </c>
      <c r="D254" s="147" t="s">
        <v>109</v>
      </c>
      <c r="E254" s="148" t="s">
        <v>109</v>
      </c>
      <c r="F254" s="147" t="s">
        <v>98</v>
      </c>
      <c r="G254" s="166"/>
      <c r="H254" s="164" t="s">
        <v>98</v>
      </c>
      <c r="I254" s="150" t="s">
        <v>109</v>
      </c>
      <c r="J254" s="141" t="s">
        <v>98</v>
      </c>
      <c r="K254" s="166" t="s">
        <v>98</v>
      </c>
      <c r="L254" s="152"/>
      <c r="M254" s="152"/>
      <c r="N254" s="152"/>
      <c r="O254" s="152"/>
      <c r="P254" s="152"/>
      <c r="Q254" s="152"/>
      <c r="R254" s="119"/>
      <c r="S254" s="119"/>
      <c r="T254" s="119"/>
      <c r="U254" s="119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</row>
    <row r="255" ht="15.75" customHeight="1">
      <c r="A255" s="145">
        <v>8.0</v>
      </c>
      <c r="B255" s="146" t="s">
        <v>1231</v>
      </c>
      <c r="C255" s="146" t="s">
        <v>1012</v>
      </c>
      <c r="D255" s="155" t="s">
        <v>98</v>
      </c>
      <c r="E255" s="148" t="s">
        <v>98</v>
      </c>
      <c r="F255" s="155" t="s">
        <v>98</v>
      </c>
      <c r="G255" s="166"/>
      <c r="H255" s="164" t="s">
        <v>98</v>
      </c>
      <c r="I255" s="150" t="s">
        <v>98</v>
      </c>
      <c r="J255" s="141" t="s">
        <v>98</v>
      </c>
      <c r="K255" s="166" t="s">
        <v>98</v>
      </c>
      <c r="L255" s="156"/>
      <c r="M255" s="156"/>
      <c r="N255" s="156"/>
      <c r="O255" s="156"/>
      <c r="P255" s="156"/>
      <c r="Q255" s="156"/>
      <c r="R255" s="119"/>
      <c r="S255" s="119"/>
      <c r="T255" s="119"/>
      <c r="U255" s="119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</row>
    <row r="256" ht="15.75" customHeight="1">
      <c r="A256" s="163"/>
      <c r="B256" s="136" t="s">
        <v>538</v>
      </c>
      <c r="C256" s="157"/>
      <c r="D256" s="158"/>
      <c r="E256" s="159"/>
      <c r="F256" s="159"/>
      <c r="G256" s="159"/>
      <c r="H256" s="158"/>
      <c r="I256" s="160"/>
      <c r="J256" s="161"/>
      <c r="K256" s="17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</row>
    <row r="257" ht="15.75" customHeight="1">
      <c r="A257" s="145">
        <v>1.0</v>
      </c>
      <c r="B257" s="146" t="s">
        <v>1232</v>
      </c>
      <c r="C257" s="146" t="s">
        <v>1005</v>
      </c>
      <c r="D257" s="155" t="s">
        <v>109</v>
      </c>
      <c r="E257" s="148" t="s">
        <v>109</v>
      </c>
      <c r="F257" s="155" t="s">
        <v>109</v>
      </c>
      <c r="G257" s="166"/>
      <c r="H257" s="164" t="s">
        <v>109</v>
      </c>
      <c r="I257" s="150" t="s">
        <v>109</v>
      </c>
      <c r="J257" s="141" t="s">
        <v>109</v>
      </c>
      <c r="K257" s="166" t="s">
        <v>109</v>
      </c>
      <c r="L257" s="156"/>
      <c r="M257" s="156"/>
      <c r="N257" s="156"/>
      <c r="O257" s="156"/>
      <c r="P257" s="156"/>
      <c r="Q257" s="156"/>
      <c r="R257" s="119"/>
      <c r="S257" s="119"/>
      <c r="T257" s="119"/>
      <c r="U257" s="119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</row>
    <row r="258" ht="15.75" customHeight="1">
      <c r="A258" s="145">
        <v>2.0</v>
      </c>
      <c r="B258" s="146" t="s">
        <v>1233</v>
      </c>
      <c r="C258" s="146" t="s">
        <v>1012</v>
      </c>
      <c r="D258" s="147" t="s">
        <v>98</v>
      </c>
      <c r="E258" s="148" t="s">
        <v>98</v>
      </c>
      <c r="F258" s="147" t="s">
        <v>98</v>
      </c>
      <c r="G258" s="166"/>
      <c r="H258" s="164" t="s">
        <v>98</v>
      </c>
      <c r="I258" s="150" t="s">
        <v>98</v>
      </c>
      <c r="J258" s="141" t="s">
        <v>98</v>
      </c>
      <c r="K258" s="166" t="s">
        <v>98</v>
      </c>
      <c r="L258" s="152"/>
      <c r="M258" s="152"/>
      <c r="N258" s="152"/>
      <c r="O258" s="152"/>
      <c r="P258" s="152"/>
      <c r="Q258" s="152"/>
      <c r="R258" s="119"/>
      <c r="S258" s="119"/>
      <c r="T258" s="119"/>
      <c r="U258" s="119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</row>
    <row r="259" ht="15.75" customHeight="1">
      <c r="A259" s="145">
        <v>3.0</v>
      </c>
      <c r="B259" s="146" t="s">
        <v>1234</v>
      </c>
      <c r="C259" s="146" t="s">
        <v>1005</v>
      </c>
      <c r="D259" s="147" t="s">
        <v>109</v>
      </c>
      <c r="E259" s="148" t="s">
        <v>109</v>
      </c>
      <c r="F259" s="147" t="s">
        <v>109</v>
      </c>
      <c r="G259" s="166"/>
      <c r="H259" s="164" t="s">
        <v>109</v>
      </c>
      <c r="I259" s="150" t="s">
        <v>109</v>
      </c>
      <c r="J259" s="141" t="s">
        <v>109</v>
      </c>
      <c r="K259" s="166" t="s">
        <v>109</v>
      </c>
      <c r="L259" s="152"/>
      <c r="M259" s="152"/>
      <c r="N259" s="152"/>
      <c r="O259" s="152"/>
      <c r="P259" s="152"/>
      <c r="Q259" s="152"/>
      <c r="R259" s="119"/>
      <c r="S259" s="119"/>
      <c r="T259" s="119"/>
      <c r="U259" s="119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</row>
    <row r="260" ht="15.75" customHeight="1">
      <c r="A260" s="145">
        <v>4.0</v>
      </c>
      <c r="B260" s="146" t="s">
        <v>1235</v>
      </c>
      <c r="C260" s="146" t="s">
        <v>1005</v>
      </c>
      <c r="D260" s="155" t="s">
        <v>109</v>
      </c>
      <c r="E260" s="148" t="s">
        <v>109</v>
      </c>
      <c r="F260" s="155" t="s">
        <v>109</v>
      </c>
      <c r="G260" s="166"/>
      <c r="H260" s="164" t="s">
        <v>109</v>
      </c>
      <c r="I260" s="150" t="s">
        <v>109</v>
      </c>
      <c r="J260" s="141" t="s">
        <v>109</v>
      </c>
      <c r="K260" s="166" t="s">
        <v>109</v>
      </c>
      <c r="L260" s="156"/>
      <c r="M260" s="156"/>
      <c r="N260" s="156"/>
      <c r="O260" s="156"/>
      <c r="P260" s="156"/>
      <c r="Q260" s="156"/>
      <c r="R260" s="119"/>
      <c r="S260" s="119"/>
      <c r="T260" s="119"/>
      <c r="U260" s="119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</row>
    <row r="261" ht="15.75" customHeight="1">
      <c r="A261" s="163"/>
      <c r="B261" s="136" t="s">
        <v>543</v>
      </c>
      <c r="C261" s="157"/>
      <c r="D261" s="158"/>
      <c r="E261" s="159"/>
      <c r="F261" s="159"/>
      <c r="G261" s="159"/>
      <c r="H261" s="158"/>
      <c r="I261" s="160"/>
      <c r="J261" s="161"/>
      <c r="K261" s="17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</row>
    <row r="262" ht="15.75" customHeight="1">
      <c r="A262" s="153">
        <v>1.0</v>
      </c>
      <c r="B262" s="154" t="s">
        <v>1236</v>
      </c>
      <c r="C262" s="154" t="s">
        <v>1012</v>
      </c>
      <c r="D262" s="155" t="s">
        <v>98</v>
      </c>
      <c r="E262" s="148" t="s">
        <v>98</v>
      </c>
      <c r="F262" s="155" t="s">
        <v>98</v>
      </c>
      <c r="G262" s="166"/>
      <c r="H262" s="165" t="s">
        <v>98</v>
      </c>
      <c r="I262" s="150" t="s">
        <v>98</v>
      </c>
      <c r="J262" s="141" t="s">
        <v>98</v>
      </c>
      <c r="K262" s="166" t="s">
        <v>98</v>
      </c>
      <c r="L262" s="156"/>
      <c r="M262" s="156"/>
      <c r="N262" s="156"/>
      <c r="O262" s="156"/>
      <c r="P262" s="156"/>
      <c r="Q262" s="156"/>
      <c r="R262" s="119"/>
      <c r="S262" s="119"/>
      <c r="T262" s="119"/>
      <c r="U262" s="119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</row>
    <row r="263" ht="15.75" customHeight="1">
      <c r="A263" s="145">
        <v>2.0</v>
      </c>
      <c r="B263" s="146" t="s">
        <v>1237</v>
      </c>
      <c r="C263" s="146" t="s">
        <v>1005</v>
      </c>
      <c r="D263" s="147" t="s">
        <v>109</v>
      </c>
      <c r="E263" s="148" t="s">
        <v>109</v>
      </c>
      <c r="F263" s="147" t="s">
        <v>109</v>
      </c>
      <c r="G263" s="166"/>
      <c r="H263" s="164" t="s">
        <v>109</v>
      </c>
      <c r="I263" s="150" t="s">
        <v>109</v>
      </c>
      <c r="J263" s="141" t="s">
        <v>109</v>
      </c>
      <c r="K263" s="166" t="s">
        <v>109</v>
      </c>
      <c r="L263" s="152"/>
      <c r="M263" s="152"/>
      <c r="N263" s="152"/>
      <c r="O263" s="152"/>
      <c r="P263" s="152"/>
      <c r="Q263" s="152"/>
      <c r="R263" s="119"/>
      <c r="S263" s="119"/>
      <c r="T263" s="119"/>
      <c r="U263" s="119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</row>
    <row r="264">
      <c r="A264" s="145">
        <v>3.0</v>
      </c>
      <c r="B264" s="146" t="s">
        <v>1238</v>
      </c>
      <c r="C264" s="146" t="s">
        <v>1005</v>
      </c>
      <c r="D264" s="155" t="s">
        <v>109</v>
      </c>
      <c r="E264" s="148" t="s">
        <v>109</v>
      </c>
      <c r="F264" s="155" t="s">
        <v>109</v>
      </c>
      <c r="G264" s="166"/>
      <c r="H264" s="164" t="s">
        <v>109</v>
      </c>
      <c r="I264" s="150" t="s">
        <v>109</v>
      </c>
      <c r="J264" s="141" t="s">
        <v>109</v>
      </c>
      <c r="K264" s="166" t="s">
        <v>109</v>
      </c>
      <c r="L264" s="156"/>
      <c r="M264" s="156"/>
      <c r="N264" s="156"/>
      <c r="O264" s="156"/>
      <c r="P264" s="156"/>
      <c r="Q264" s="156"/>
      <c r="R264" s="119"/>
      <c r="S264" s="119"/>
      <c r="T264" s="119"/>
      <c r="U264" s="119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</row>
    <row r="265" ht="15.75" customHeight="1">
      <c r="A265" s="145">
        <v>4.0</v>
      </c>
      <c r="B265" s="146" t="s">
        <v>1239</v>
      </c>
      <c r="C265" s="146" t="s">
        <v>1005</v>
      </c>
      <c r="D265" s="147" t="s">
        <v>109</v>
      </c>
      <c r="E265" s="148" t="s">
        <v>109</v>
      </c>
      <c r="F265" s="147" t="s">
        <v>109</v>
      </c>
      <c r="G265" s="166"/>
      <c r="H265" s="164" t="s">
        <v>109</v>
      </c>
      <c r="I265" s="150" t="s">
        <v>109</v>
      </c>
      <c r="J265" s="141" t="s">
        <v>109</v>
      </c>
      <c r="K265" s="166" t="s">
        <v>109</v>
      </c>
      <c r="L265" s="152"/>
      <c r="M265" s="152"/>
      <c r="N265" s="152"/>
      <c r="O265" s="152"/>
      <c r="P265" s="152"/>
      <c r="Q265" s="152"/>
      <c r="R265" s="119"/>
      <c r="S265" s="119"/>
      <c r="T265" s="119"/>
      <c r="U265" s="119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</row>
    <row r="266" ht="15.75" customHeight="1">
      <c r="A266" s="190">
        <v>5.0</v>
      </c>
      <c r="B266" s="191" t="s">
        <v>1240</v>
      </c>
      <c r="C266" s="191" t="s">
        <v>1012</v>
      </c>
      <c r="D266" s="155" t="s">
        <v>98</v>
      </c>
      <c r="E266" s="148" t="s">
        <v>98</v>
      </c>
      <c r="F266" s="155" t="s">
        <v>98</v>
      </c>
      <c r="G266" s="166"/>
      <c r="H266" s="170" t="s">
        <v>98</v>
      </c>
      <c r="I266" s="150" t="s">
        <v>98</v>
      </c>
      <c r="J266" s="171" t="s">
        <v>98</v>
      </c>
      <c r="K266" s="172" t="s">
        <v>98</v>
      </c>
      <c r="L266" s="156"/>
      <c r="M266" s="156"/>
      <c r="N266" s="156"/>
      <c r="O266" s="156"/>
      <c r="P266" s="156"/>
      <c r="Q266" s="156"/>
      <c r="R266" s="119"/>
      <c r="S266" s="119"/>
      <c r="T266" s="119"/>
      <c r="U266" s="119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</row>
    <row r="267" ht="15.75" customHeight="1">
      <c r="A267" s="190">
        <v>6.0</v>
      </c>
      <c r="B267" s="191" t="s">
        <v>1241</v>
      </c>
      <c r="C267" s="191" t="s">
        <v>1005</v>
      </c>
      <c r="D267" s="147" t="s">
        <v>109</v>
      </c>
      <c r="E267" s="148" t="s">
        <v>109</v>
      </c>
      <c r="F267" s="147" t="s">
        <v>109</v>
      </c>
      <c r="G267" s="166"/>
      <c r="H267" s="170" t="s">
        <v>109</v>
      </c>
      <c r="I267" s="150" t="s">
        <v>109</v>
      </c>
      <c r="J267" s="171" t="s">
        <v>109</v>
      </c>
      <c r="K267" s="172" t="s">
        <v>109</v>
      </c>
      <c r="L267" s="152"/>
      <c r="M267" s="152"/>
      <c r="N267" s="152"/>
      <c r="O267" s="152"/>
      <c r="P267" s="152"/>
      <c r="Q267" s="152"/>
      <c r="R267" s="119"/>
      <c r="S267" s="119"/>
      <c r="T267" s="119"/>
      <c r="U267" s="119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</row>
    <row r="268">
      <c r="A268" s="153">
        <v>7.0</v>
      </c>
      <c r="B268" s="154" t="s">
        <v>1242</v>
      </c>
      <c r="C268" s="154" t="s">
        <v>1005</v>
      </c>
      <c r="D268" s="155" t="s">
        <v>109</v>
      </c>
      <c r="E268" s="148" t="s">
        <v>109</v>
      </c>
      <c r="F268" s="155" t="s">
        <v>109</v>
      </c>
      <c r="G268" s="166"/>
      <c r="H268" s="165" t="s">
        <v>109</v>
      </c>
      <c r="I268" s="150" t="s">
        <v>204</v>
      </c>
      <c r="J268" s="141" t="s">
        <v>109</v>
      </c>
      <c r="K268" s="166" t="s">
        <v>109</v>
      </c>
      <c r="L268" s="156"/>
      <c r="M268" s="156"/>
      <c r="N268" s="156"/>
      <c r="O268" s="156"/>
      <c r="P268" s="156"/>
      <c r="Q268" s="156"/>
      <c r="R268" s="119"/>
      <c r="S268" s="119"/>
      <c r="T268" s="119"/>
      <c r="U268" s="119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</row>
    <row r="269" ht="15.75" customHeight="1">
      <c r="A269" s="153">
        <v>8.0</v>
      </c>
      <c r="B269" s="154" t="s">
        <v>1243</v>
      </c>
      <c r="C269" s="154" t="s">
        <v>1005</v>
      </c>
      <c r="D269" s="147" t="s">
        <v>109</v>
      </c>
      <c r="E269" s="148" t="s">
        <v>109</v>
      </c>
      <c r="F269" s="147" t="s">
        <v>109</v>
      </c>
      <c r="G269" s="166"/>
      <c r="H269" s="165" t="s">
        <v>109</v>
      </c>
      <c r="I269" s="150" t="s">
        <v>109</v>
      </c>
      <c r="J269" s="141" t="s">
        <v>109</v>
      </c>
      <c r="K269" s="166" t="s">
        <v>109</v>
      </c>
      <c r="L269" s="152"/>
      <c r="M269" s="152"/>
      <c r="N269" s="152"/>
      <c r="O269" s="152"/>
      <c r="P269" s="152"/>
      <c r="Q269" s="152"/>
      <c r="R269" s="119"/>
      <c r="S269" s="119"/>
      <c r="T269" s="119"/>
      <c r="U269" s="119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</row>
    <row r="270" ht="15.75" customHeight="1">
      <c r="A270" s="163"/>
      <c r="B270" s="136" t="s">
        <v>550</v>
      </c>
      <c r="C270" s="157"/>
      <c r="D270" s="158"/>
      <c r="E270" s="159"/>
      <c r="F270" s="159"/>
      <c r="G270" s="159"/>
      <c r="H270" s="158"/>
      <c r="I270" s="160"/>
      <c r="J270" s="161"/>
      <c r="K270" s="17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</row>
    <row r="271" ht="15.75" customHeight="1">
      <c r="A271" s="145" t="s">
        <v>1013</v>
      </c>
      <c r="B271" s="146" t="s">
        <v>1244</v>
      </c>
      <c r="C271" s="146" t="s">
        <v>1005</v>
      </c>
      <c r="D271" s="174"/>
      <c r="E271" s="166"/>
      <c r="F271" s="175"/>
      <c r="G271" s="166"/>
      <c r="H271" s="164" t="s">
        <v>109</v>
      </c>
      <c r="I271" s="166"/>
      <c r="J271" s="141" t="s">
        <v>109</v>
      </c>
      <c r="K271" s="166" t="s">
        <v>109</v>
      </c>
      <c r="L271" s="152"/>
      <c r="M271" s="152"/>
      <c r="N271" s="152"/>
      <c r="O271" s="152"/>
      <c r="P271" s="152"/>
      <c r="Q271" s="152"/>
      <c r="R271" s="119"/>
      <c r="S271" s="119"/>
      <c r="T271" s="119"/>
      <c r="U271" s="119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</row>
    <row r="272" ht="15.75" customHeight="1">
      <c r="A272" s="163"/>
      <c r="B272" s="136" t="s">
        <v>553</v>
      </c>
      <c r="C272" s="157"/>
      <c r="D272" s="158"/>
      <c r="E272" s="159"/>
      <c r="F272" s="159"/>
      <c r="G272" s="159"/>
      <c r="H272" s="158"/>
      <c r="I272" s="160"/>
      <c r="J272" s="161"/>
      <c r="K272" s="17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</row>
    <row r="273" ht="15.75" customHeight="1">
      <c r="A273" s="153">
        <v>1.0</v>
      </c>
      <c r="B273" s="154" t="s">
        <v>1245</v>
      </c>
      <c r="C273" s="154" t="s">
        <v>1005</v>
      </c>
      <c r="D273" s="147" t="s">
        <v>109</v>
      </c>
      <c r="E273" s="148" t="s">
        <v>109</v>
      </c>
      <c r="F273" s="147" t="s">
        <v>109</v>
      </c>
      <c r="G273" s="166"/>
      <c r="H273" s="165" t="s">
        <v>109</v>
      </c>
      <c r="I273" s="150" t="s">
        <v>109</v>
      </c>
      <c r="J273" s="141" t="s">
        <v>109</v>
      </c>
      <c r="K273" s="166" t="s">
        <v>109</v>
      </c>
      <c r="L273" s="152"/>
      <c r="M273" s="152"/>
      <c r="N273" s="152"/>
      <c r="O273" s="152"/>
      <c r="P273" s="152"/>
      <c r="Q273" s="152"/>
      <c r="R273" s="119"/>
      <c r="S273" s="119"/>
      <c r="T273" s="119"/>
      <c r="U273" s="119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</row>
    <row r="274" ht="15.75" customHeight="1">
      <c r="A274" s="190">
        <v>2.0</v>
      </c>
      <c r="B274" s="191" t="s">
        <v>1246</v>
      </c>
      <c r="C274" s="191" t="s">
        <v>1005</v>
      </c>
      <c r="D274" s="155" t="s">
        <v>109</v>
      </c>
      <c r="E274" s="148" t="s">
        <v>109</v>
      </c>
      <c r="F274" s="155" t="s">
        <v>109</v>
      </c>
      <c r="G274" s="166"/>
      <c r="H274" s="170" t="s">
        <v>109</v>
      </c>
      <c r="I274" s="150" t="s">
        <v>109</v>
      </c>
      <c r="J274" s="171" t="s">
        <v>109</v>
      </c>
      <c r="K274" s="172" t="s">
        <v>109</v>
      </c>
      <c r="L274" s="156"/>
      <c r="M274" s="156"/>
      <c r="N274" s="156"/>
      <c r="O274" s="156"/>
      <c r="P274" s="156"/>
      <c r="Q274" s="156"/>
      <c r="R274" s="119"/>
      <c r="S274" s="119"/>
      <c r="T274" s="119"/>
      <c r="U274" s="119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</row>
    <row r="275" ht="15.75" customHeight="1">
      <c r="A275" s="145">
        <v>3.0</v>
      </c>
      <c r="B275" s="146" t="s">
        <v>1247</v>
      </c>
      <c r="C275" s="146" t="s">
        <v>1005</v>
      </c>
      <c r="D275" s="147" t="s">
        <v>109</v>
      </c>
      <c r="E275" s="148" t="s">
        <v>109</v>
      </c>
      <c r="F275" s="147" t="s">
        <v>109</v>
      </c>
      <c r="G275" s="166"/>
      <c r="H275" s="164" t="s">
        <v>109</v>
      </c>
      <c r="I275" s="150" t="s">
        <v>109</v>
      </c>
      <c r="J275" s="141" t="s">
        <v>109</v>
      </c>
      <c r="K275" s="166" t="s">
        <v>109</v>
      </c>
      <c r="L275" s="152"/>
      <c r="M275" s="152"/>
      <c r="N275" s="152"/>
      <c r="O275" s="152"/>
      <c r="P275" s="152"/>
      <c r="Q275" s="152"/>
      <c r="R275" s="119"/>
      <c r="S275" s="119"/>
      <c r="T275" s="119"/>
      <c r="U275" s="119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</row>
    <row r="276" ht="15.75" customHeight="1">
      <c r="A276" s="163"/>
      <c r="B276" s="136" t="s">
        <v>557</v>
      </c>
      <c r="C276" s="157"/>
      <c r="D276" s="158"/>
      <c r="E276" s="159"/>
      <c r="F276" s="159"/>
      <c r="G276" s="159"/>
      <c r="H276" s="158"/>
      <c r="I276" s="160"/>
      <c r="J276" s="161"/>
      <c r="K276" s="17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</row>
    <row r="277" ht="15.75" customHeight="1">
      <c r="A277" s="153">
        <v>1.0</v>
      </c>
      <c r="B277" s="154" t="s">
        <v>1248</v>
      </c>
      <c r="C277" s="154" t="s">
        <v>1012</v>
      </c>
      <c r="D277" s="147" t="s">
        <v>98</v>
      </c>
      <c r="E277" s="148" t="s">
        <v>98</v>
      </c>
      <c r="F277" s="147" t="s">
        <v>98</v>
      </c>
      <c r="G277" s="166"/>
      <c r="H277" s="165" t="s">
        <v>98</v>
      </c>
      <c r="I277" s="150" t="s">
        <v>98</v>
      </c>
      <c r="J277" s="141" t="s">
        <v>98</v>
      </c>
      <c r="K277" s="166" t="s">
        <v>98</v>
      </c>
      <c r="L277" s="152"/>
      <c r="M277" s="152"/>
      <c r="N277" s="152"/>
      <c r="O277" s="152"/>
      <c r="P277" s="152"/>
      <c r="Q277" s="152"/>
      <c r="R277" s="119"/>
      <c r="S277" s="119"/>
      <c r="T277" s="119"/>
      <c r="U277" s="119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</row>
    <row r="278" ht="15.75" customHeight="1">
      <c r="A278" s="190">
        <v>2.0</v>
      </c>
      <c r="B278" s="191" t="s">
        <v>1249</v>
      </c>
      <c r="C278" s="191" t="s">
        <v>1005</v>
      </c>
      <c r="D278" s="155" t="s">
        <v>109</v>
      </c>
      <c r="E278" s="148" t="s">
        <v>109</v>
      </c>
      <c r="F278" s="155" t="s">
        <v>109</v>
      </c>
      <c r="G278" s="166"/>
      <c r="H278" s="170" t="s">
        <v>109</v>
      </c>
      <c r="I278" s="150" t="s">
        <v>109</v>
      </c>
      <c r="J278" s="171" t="s">
        <v>109</v>
      </c>
      <c r="K278" s="172" t="s">
        <v>109</v>
      </c>
      <c r="L278" s="156"/>
      <c r="M278" s="156"/>
      <c r="N278" s="156"/>
      <c r="O278" s="156"/>
      <c r="P278" s="156"/>
      <c r="Q278" s="156"/>
      <c r="R278" s="119"/>
      <c r="S278" s="119"/>
      <c r="T278" s="119"/>
      <c r="U278" s="119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</row>
    <row r="279" ht="15.75" customHeight="1">
      <c r="A279" s="145">
        <v>3.0</v>
      </c>
      <c r="B279" s="146" t="s">
        <v>1250</v>
      </c>
      <c r="C279" s="146" t="s">
        <v>1012</v>
      </c>
      <c r="D279" s="147" t="s">
        <v>109</v>
      </c>
      <c r="E279" s="148" t="s">
        <v>109</v>
      </c>
      <c r="F279" s="147" t="s">
        <v>98</v>
      </c>
      <c r="G279" s="166"/>
      <c r="H279" s="164" t="s">
        <v>98</v>
      </c>
      <c r="I279" s="150" t="s">
        <v>98</v>
      </c>
      <c r="J279" s="141" t="s">
        <v>98</v>
      </c>
      <c r="K279" s="166" t="s">
        <v>98</v>
      </c>
      <c r="L279" s="152"/>
      <c r="M279" s="152"/>
      <c r="N279" s="152"/>
      <c r="O279" s="152"/>
      <c r="P279" s="152"/>
      <c r="Q279" s="152"/>
      <c r="R279" s="119"/>
      <c r="S279" s="119"/>
      <c r="T279" s="119"/>
      <c r="U279" s="119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</row>
    <row r="280" ht="15.75" customHeight="1">
      <c r="A280" s="153">
        <v>4.0</v>
      </c>
      <c r="B280" s="154" t="s">
        <v>1251</v>
      </c>
      <c r="C280" s="154" t="s">
        <v>1012</v>
      </c>
      <c r="D280" s="155" t="s">
        <v>98</v>
      </c>
      <c r="E280" s="148" t="s">
        <v>98</v>
      </c>
      <c r="F280" s="155" t="s">
        <v>98</v>
      </c>
      <c r="G280" s="166"/>
      <c r="H280" s="165" t="s">
        <v>98</v>
      </c>
      <c r="I280" s="150" t="s">
        <v>98</v>
      </c>
      <c r="J280" s="141" t="s">
        <v>98</v>
      </c>
      <c r="K280" s="166" t="s">
        <v>98</v>
      </c>
      <c r="L280" s="156"/>
      <c r="M280" s="156"/>
      <c r="N280" s="156"/>
      <c r="O280" s="156"/>
      <c r="P280" s="156"/>
      <c r="Q280" s="156"/>
      <c r="R280" s="119"/>
      <c r="S280" s="119"/>
      <c r="T280" s="119"/>
      <c r="U280" s="119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</row>
    <row r="281" ht="15.75" customHeight="1">
      <c r="A281" s="163"/>
      <c r="B281" s="136" t="s">
        <v>561</v>
      </c>
      <c r="C281" s="157"/>
      <c r="D281" s="158"/>
      <c r="E281" s="159"/>
      <c r="F281" s="159"/>
      <c r="G281" s="159"/>
      <c r="H281" s="158"/>
      <c r="I281" s="160"/>
      <c r="J281" s="161"/>
      <c r="K281" s="17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</row>
    <row r="282" ht="15.75" customHeight="1">
      <c r="A282" s="153">
        <v>1.0</v>
      </c>
      <c r="B282" s="154" t="s">
        <v>1252</v>
      </c>
      <c r="C282" s="205" t="s">
        <v>1012</v>
      </c>
      <c r="D282" s="206" t="s">
        <v>98</v>
      </c>
      <c r="E282" s="148" t="s">
        <v>98</v>
      </c>
      <c r="F282" s="155" t="s">
        <v>98</v>
      </c>
      <c r="G282" s="166"/>
      <c r="H282" s="207" t="s">
        <v>98</v>
      </c>
      <c r="I282" s="150" t="s">
        <v>98</v>
      </c>
      <c r="J282" s="112" t="s">
        <v>98</v>
      </c>
      <c r="K282" s="172" t="s">
        <v>98</v>
      </c>
      <c r="L282" s="156"/>
      <c r="M282" s="156"/>
      <c r="N282" s="156"/>
      <c r="O282" s="156"/>
      <c r="P282" s="156"/>
      <c r="Q282" s="156"/>
      <c r="R282" s="119"/>
      <c r="S282" s="119"/>
      <c r="T282" s="119"/>
      <c r="U282" s="119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</row>
    <row r="283" ht="15.75" customHeight="1">
      <c r="A283" s="145">
        <v>2.0</v>
      </c>
      <c r="B283" s="146" t="s">
        <v>1253</v>
      </c>
      <c r="C283" s="205" t="s">
        <v>1012</v>
      </c>
      <c r="D283" s="208" t="s">
        <v>98</v>
      </c>
      <c r="E283" s="148" t="s">
        <v>98</v>
      </c>
      <c r="F283" s="147" t="s">
        <v>98</v>
      </c>
      <c r="G283" s="166"/>
      <c r="H283" s="207" t="s">
        <v>98</v>
      </c>
      <c r="I283" s="150" t="s">
        <v>98</v>
      </c>
      <c r="J283" s="112" t="s">
        <v>98</v>
      </c>
      <c r="K283" s="172" t="s">
        <v>98</v>
      </c>
      <c r="L283" s="152"/>
      <c r="M283" s="152"/>
      <c r="N283" s="152"/>
      <c r="O283" s="152"/>
      <c r="P283" s="152"/>
      <c r="Q283" s="152"/>
      <c r="R283" s="119"/>
      <c r="S283" s="119"/>
      <c r="T283" s="119"/>
      <c r="U283" s="119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</row>
    <row r="284" ht="15.75" customHeight="1">
      <c r="A284" s="163"/>
      <c r="B284" s="136" t="s">
        <v>564</v>
      </c>
      <c r="C284" s="157"/>
      <c r="D284" s="158"/>
      <c r="E284" s="159"/>
      <c r="F284" s="159"/>
      <c r="G284" s="159"/>
      <c r="H284" s="158"/>
      <c r="I284" s="160"/>
      <c r="J284" s="161"/>
      <c r="K284" s="17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</row>
    <row r="285" ht="15.75" customHeight="1">
      <c r="A285" s="153">
        <v>1.0</v>
      </c>
      <c r="B285" s="154" t="s">
        <v>1254</v>
      </c>
      <c r="C285" s="154" t="s">
        <v>1012</v>
      </c>
      <c r="D285" s="147" t="s">
        <v>98</v>
      </c>
      <c r="E285" s="148" t="s">
        <v>98</v>
      </c>
      <c r="F285" s="147" t="s">
        <v>98</v>
      </c>
      <c r="G285" s="166"/>
      <c r="H285" s="165" t="s">
        <v>98</v>
      </c>
      <c r="I285" s="150" t="s">
        <v>98</v>
      </c>
      <c r="J285" s="141" t="s">
        <v>98</v>
      </c>
      <c r="K285" s="166" t="s">
        <v>98</v>
      </c>
      <c r="L285" s="152"/>
      <c r="M285" s="152"/>
      <c r="N285" s="152"/>
      <c r="O285" s="152"/>
      <c r="P285" s="152"/>
      <c r="Q285" s="152"/>
      <c r="R285" s="119"/>
      <c r="S285" s="119"/>
      <c r="T285" s="119"/>
      <c r="U285" s="119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</row>
    <row r="286" ht="15.75" customHeight="1">
      <c r="A286" s="153">
        <v>2.0</v>
      </c>
      <c r="B286" s="154" t="s">
        <v>1255</v>
      </c>
      <c r="C286" s="154" t="s">
        <v>1005</v>
      </c>
      <c r="D286" s="155" t="s">
        <v>109</v>
      </c>
      <c r="E286" s="148" t="s">
        <v>109</v>
      </c>
      <c r="F286" s="155" t="s">
        <v>109</v>
      </c>
      <c r="G286" s="166"/>
      <c r="H286" s="165" t="s">
        <v>109</v>
      </c>
      <c r="I286" s="150" t="s">
        <v>109</v>
      </c>
      <c r="J286" s="141" t="s">
        <v>109</v>
      </c>
      <c r="K286" s="166" t="s">
        <v>109</v>
      </c>
      <c r="L286" s="156"/>
      <c r="M286" s="156"/>
      <c r="N286" s="156"/>
      <c r="O286" s="156"/>
      <c r="P286" s="156"/>
      <c r="Q286" s="156"/>
      <c r="R286" s="119"/>
      <c r="S286" s="119"/>
      <c r="T286" s="119"/>
      <c r="U286" s="119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</row>
    <row r="287" ht="15.75" customHeight="1">
      <c r="A287" s="145">
        <v>3.0</v>
      </c>
      <c r="B287" s="146" t="s">
        <v>1256</v>
      </c>
      <c r="C287" s="146" t="s">
        <v>1005</v>
      </c>
      <c r="D287" s="147" t="s">
        <v>109</v>
      </c>
      <c r="E287" s="148" t="s">
        <v>109</v>
      </c>
      <c r="F287" s="147" t="s">
        <v>109</v>
      </c>
      <c r="G287" s="166"/>
      <c r="H287" s="164" t="s">
        <v>109</v>
      </c>
      <c r="I287" s="150" t="s">
        <v>109</v>
      </c>
      <c r="J287" s="141" t="s">
        <v>109</v>
      </c>
      <c r="K287" s="166" t="s">
        <v>109</v>
      </c>
      <c r="L287" s="152"/>
      <c r="M287" s="152"/>
      <c r="N287" s="152"/>
      <c r="O287" s="152"/>
      <c r="P287" s="152"/>
      <c r="Q287" s="152"/>
      <c r="R287" s="119"/>
      <c r="S287" s="119"/>
      <c r="T287" s="119"/>
      <c r="U287" s="119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</row>
    <row r="288" ht="15.75" customHeight="1">
      <c r="A288" s="190">
        <v>4.0</v>
      </c>
      <c r="B288" s="191" t="s">
        <v>1257</v>
      </c>
      <c r="C288" s="191" t="s">
        <v>1005</v>
      </c>
      <c r="D288" s="155" t="s">
        <v>109</v>
      </c>
      <c r="E288" s="148" t="s">
        <v>109</v>
      </c>
      <c r="F288" s="155" t="s">
        <v>109</v>
      </c>
      <c r="G288" s="166"/>
      <c r="H288" s="170" t="s">
        <v>109</v>
      </c>
      <c r="I288" s="150" t="s">
        <v>109</v>
      </c>
      <c r="J288" s="171" t="s">
        <v>109</v>
      </c>
      <c r="K288" s="172" t="s">
        <v>109</v>
      </c>
      <c r="L288" s="156"/>
      <c r="M288" s="156"/>
      <c r="N288" s="156"/>
      <c r="O288" s="156"/>
      <c r="P288" s="156"/>
      <c r="Q288" s="156"/>
      <c r="R288" s="119"/>
      <c r="S288" s="119"/>
      <c r="T288" s="119"/>
      <c r="U288" s="119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</row>
    <row r="289" ht="15.75" customHeight="1">
      <c r="A289" s="190">
        <v>5.0</v>
      </c>
      <c r="B289" s="191" t="s">
        <v>1258</v>
      </c>
      <c r="C289" s="191" t="s">
        <v>1012</v>
      </c>
      <c r="D289" s="147" t="s">
        <v>109</v>
      </c>
      <c r="E289" s="148" t="s">
        <v>109</v>
      </c>
      <c r="F289" s="147" t="s">
        <v>109</v>
      </c>
      <c r="G289" s="166"/>
      <c r="H289" s="170" t="s">
        <v>98</v>
      </c>
      <c r="I289" s="150" t="s">
        <v>109</v>
      </c>
      <c r="J289" s="171" t="s">
        <v>98</v>
      </c>
      <c r="K289" s="172" t="s">
        <v>98</v>
      </c>
      <c r="L289" s="152"/>
      <c r="M289" s="152"/>
      <c r="N289" s="152"/>
      <c r="O289" s="152"/>
      <c r="P289" s="152"/>
      <c r="Q289" s="152"/>
      <c r="R289" s="119"/>
      <c r="S289" s="119"/>
      <c r="T289" s="119"/>
      <c r="U289" s="119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</row>
    <row r="290" ht="15.75" customHeight="1">
      <c r="A290" s="145">
        <v>6.0</v>
      </c>
      <c r="B290" s="146" t="s">
        <v>1259</v>
      </c>
      <c r="C290" s="146" t="s">
        <v>1012</v>
      </c>
      <c r="D290" s="155" t="s">
        <v>98</v>
      </c>
      <c r="E290" s="148" t="s">
        <v>98</v>
      </c>
      <c r="F290" s="155" t="s">
        <v>98</v>
      </c>
      <c r="G290" s="166"/>
      <c r="H290" s="164" t="s">
        <v>98</v>
      </c>
      <c r="I290" s="150" t="s">
        <v>98</v>
      </c>
      <c r="J290" s="141" t="s">
        <v>98</v>
      </c>
      <c r="K290" s="166" t="s">
        <v>98</v>
      </c>
      <c r="L290" s="156"/>
      <c r="M290" s="156"/>
      <c r="N290" s="156"/>
      <c r="O290" s="156"/>
      <c r="P290" s="156"/>
      <c r="Q290" s="156"/>
      <c r="R290" s="119"/>
      <c r="S290" s="119"/>
      <c r="T290" s="119"/>
      <c r="U290" s="119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</row>
    <row r="291" ht="15.75" customHeight="1">
      <c r="A291" s="190">
        <v>7.0</v>
      </c>
      <c r="B291" s="191" t="s">
        <v>1260</v>
      </c>
      <c r="C291" s="191" t="s">
        <v>1005</v>
      </c>
      <c r="D291" s="147" t="s">
        <v>109</v>
      </c>
      <c r="E291" s="148" t="s">
        <v>109</v>
      </c>
      <c r="F291" s="147" t="s">
        <v>109</v>
      </c>
      <c r="G291" s="166"/>
      <c r="H291" s="170" t="s">
        <v>109</v>
      </c>
      <c r="I291" s="150" t="s">
        <v>109</v>
      </c>
      <c r="J291" s="171" t="s">
        <v>109</v>
      </c>
      <c r="K291" s="172" t="s">
        <v>109</v>
      </c>
      <c r="L291" s="152"/>
      <c r="M291" s="152"/>
      <c r="N291" s="152"/>
      <c r="O291" s="152"/>
      <c r="P291" s="152"/>
      <c r="Q291" s="152"/>
      <c r="R291" s="119"/>
      <c r="S291" s="119"/>
      <c r="T291" s="119"/>
      <c r="U291" s="119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</row>
    <row r="292">
      <c r="A292" s="153">
        <v>8.0</v>
      </c>
      <c r="B292" s="154" t="s">
        <v>1261</v>
      </c>
      <c r="C292" s="154" t="s">
        <v>1012</v>
      </c>
      <c r="D292" s="155" t="s">
        <v>98</v>
      </c>
      <c r="E292" s="148" t="s">
        <v>98</v>
      </c>
      <c r="F292" s="155" t="s">
        <v>98</v>
      </c>
      <c r="G292" s="166"/>
      <c r="H292" s="165" t="s">
        <v>98</v>
      </c>
      <c r="I292" s="150" t="s">
        <v>98</v>
      </c>
      <c r="J292" s="141" t="s">
        <v>98</v>
      </c>
      <c r="K292" s="166" t="s">
        <v>98</v>
      </c>
      <c r="L292" s="156"/>
      <c r="M292" s="156"/>
      <c r="N292" s="156"/>
      <c r="O292" s="156"/>
      <c r="P292" s="156"/>
      <c r="Q292" s="156"/>
      <c r="R292" s="119"/>
      <c r="S292" s="119"/>
      <c r="T292" s="119"/>
      <c r="U292" s="119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</row>
    <row r="293" ht="15.75" customHeight="1">
      <c r="A293" s="153">
        <v>9.0</v>
      </c>
      <c r="B293" s="154" t="s">
        <v>1262</v>
      </c>
      <c r="C293" s="154" t="s">
        <v>1012</v>
      </c>
      <c r="D293" s="147" t="s">
        <v>98</v>
      </c>
      <c r="E293" s="148" t="s">
        <v>98</v>
      </c>
      <c r="F293" s="147" t="s">
        <v>98</v>
      </c>
      <c r="G293" s="166"/>
      <c r="H293" s="165" t="s">
        <v>98</v>
      </c>
      <c r="I293" s="150" t="s">
        <v>98</v>
      </c>
      <c r="J293" s="141" t="s">
        <v>98</v>
      </c>
      <c r="K293" s="166" t="s">
        <v>98</v>
      </c>
      <c r="L293" s="152"/>
      <c r="M293" s="152"/>
      <c r="N293" s="152"/>
      <c r="O293" s="152"/>
      <c r="P293" s="152"/>
      <c r="Q293" s="152"/>
      <c r="R293" s="119"/>
      <c r="S293" s="119"/>
      <c r="T293" s="119"/>
      <c r="U293" s="119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</row>
    <row r="294" ht="15.75" customHeight="1">
      <c r="A294" s="145">
        <v>10.0</v>
      </c>
      <c r="B294" s="146" t="s">
        <v>1263</v>
      </c>
      <c r="C294" s="146" t="s">
        <v>1012</v>
      </c>
      <c r="D294" s="155" t="s">
        <v>98</v>
      </c>
      <c r="E294" s="148" t="s">
        <v>98</v>
      </c>
      <c r="F294" s="155" t="s">
        <v>98</v>
      </c>
      <c r="G294" s="166"/>
      <c r="H294" s="164" t="s">
        <v>98</v>
      </c>
      <c r="I294" s="150" t="s">
        <v>98</v>
      </c>
      <c r="J294" s="141" t="s">
        <v>98</v>
      </c>
      <c r="K294" s="166" t="s">
        <v>98</v>
      </c>
      <c r="L294" s="156"/>
      <c r="M294" s="156"/>
      <c r="N294" s="156"/>
      <c r="O294" s="156"/>
      <c r="P294" s="156"/>
      <c r="Q294" s="156"/>
      <c r="R294" s="119"/>
      <c r="S294" s="119"/>
      <c r="T294" s="119"/>
      <c r="U294" s="119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</row>
    <row r="295" ht="15.75" customHeight="1">
      <c r="A295" s="145">
        <v>11.0</v>
      </c>
      <c r="B295" s="146" t="s">
        <v>1264</v>
      </c>
      <c r="C295" s="146" t="s">
        <v>1005</v>
      </c>
      <c r="D295" s="147" t="s">
        <v>109</v>
      </c>
      <c r="E295" s="148" t="s">
        <v>109</v>
      </c>
      <c r="F295" s="147" t="s">
        <v>109</v>
      </c>
      <c r="G295" s="166"/>
      <c r="H295" s="164" t="s">
        <v>109</v>
      </c>
      <c r="I295" s="150" t="s">
        <v>109</v>
      </c>
      <c r="J295" s="141" t="s">
        <v>109</v>
      </c>
      <c r="K295" s="166" t="s">
        <v>109</v>
      </c>
      <c r="L295" s="152"/>
      <c r="M295" s="152"/>
      <c r="N295" s="152"/>
      <c r="O295" s="152"/>
      <c r="P295" s="152"/>
      <c r="Q295" s="152"/>
      <c r="R295" s="119"/>
      <c r="S295" s="119"/>
      <c r="T295" s="119"/>
      <c r="U295" s="119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</row>
    <row r="296" ht="15.75" customHeight="1">
      <c r="A296" s="153">
        <v>12.0</v>
      </c>
      <c r="B296" s="154" t="s">
        <v>1265</v>
      </c>
      <c r="C296" s="154" t="s">
        <v>1012</v>
      </c>
      <c r="D296" s="155" t="s">
        <v>98</v>
      </c>
      <c r="E296" s="148" t="s">
        <v>98</v>
      </c>
      <c r="F296" s="155" t="s">
        <v>98</v>
      </c>
      <c r="G296" s="166"/>
      <c r="H296" s="165" t="s">
        <v>98</v>
      </c>
      <c r="I296" s="150" t="s">
        <v>98</v>
      </c>
      <c r="J296" s="141" t="s">
        <v>98</v>
      </c>
      <c r="K296" s="166" t="s">
        <v>98</v>
      </c>
      <c r="L296" s="156"/>
      <c r="M296" s="156"/>
      <c r="N296" s="156"/>
      <c r="O296" s="156"/>
      <c r="P296" s="156"/>
      <c r="Q296" s="156"/>
      <c r="R296" s="119"/>
      <c r="S296" s="119"/>
      <c r="T296" s="119"/>
      <c r="U296" s="119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</row>
    <row r="297" ht="15.75" customHeight="1">
      <c r="A297" s="163"/>
      <c r="B297" s="136" t="s">
        <v>575</v>
      </c>
      <c r="C297" s="157"/>
      <c r="D297" s="158"/>
      <c r="E297" s="159"/>
      <c r="F297" s="159"/>
      <c r="G297" s="159"/>
      <c r="H297" s="158"/>
      <c r="I297" s="160"/>
      <c r="J297" s="161"/>
      <c r="K297" s="17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</row>
    <row r="298" ht="15.75" customHeight="1">
      <c r="A298" s="145">
        <v>1.0</v>
      </c>
      <c r="B298" s="146" t="s">
        <v>1266</v>
      </c>
      <c r="C298" s="146" t="s">
        <v>1012</v>
      </c>
      <c r="D298" s="155" t="s">
        <v>98</v>
      </c>
      <c r="E298" s="148" t="s">
        <v>98</v>
      </c>
      <c r="F298" s="155" t="s">
        <v>98</v>
      </c>
      <c r="G298" s="166"/>
      <c r="H298" s="164" t="s">
        <v>98</v>
      </c>
      <c r="I298" s="150" t="s">
        <v>98</v>
      </c>
      <c r="J298" s="141" t="s">
        <v>98</v>
      </c>
      <c r="K298" s="166" t="s">
        <v>98</v>
      </c>
      <c r="L298" s="156"/>
      <c r="M298" s="156"/>
      <c r="N298" s="156"/>
      <c r="O298" s="156"/>
      <c r="P298" s="156"/>
      <c r="Q298" s="156"/>
      <c r="R298" s="119"/>
      <c r="S298" s="119"/>
      <c r="T298" s="119"/>
      <c r="U298" s="119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</row>
    <row r="299" ht="15.75" customHeight="1">
      <c r="A299" s="190">
        <v>2.0</v>
      </c>
      <c r="B299" s="191" t="s">
        <v>1267</v>
      </c>
      <c r="C299" s="191" t="s">
        <v>1005</v>
      </c>
      <c r="D299" s="147" t="s">
        <v>109</v>
      </c>
      <c r="E299" s="148" t="s">
        <v>109</v>
      </c>
      <c r="F299" s="147" t="s">
        <v>109</v>
      </c>
      <c r="G299" s="166"/>
      <c r="H299" s="170" t="s">
        <v>109</v>
      </c>
      <c r="I299" s="150" t="s">
        <v>109</v>
      </c>
      <c r="J299" s="171" t="s">
        <v>109</v>
      </c>
      <c r="K299" s="172" t="s">
        <v>109</v>
      </c>
      <c r="L299" s="152"/>
      <c r="M299" s="152"/>
      <c r="N299" s="152"/>
      <c r="O299" s="152"/>
      <c r="P299" s="152"/>
      <c r="Q299" s="152"/>
      <c r="R299" s="119"/>
      <c r="S299" s="119"/>
      <c r="T299" s="119"/>
      <c r="U299" s="119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</row>
    <row r="300" ht="15.75" customHeight="1">
      <c r="A300" s="153">
        <v>3.0</v>
      </c>
      <c r="B300" s="154" t="s">
        <v>1268</v>
      </c>
      <c r="C300" s="154" t="s">
        <v>1012</v>
      </c>
      <c r="D300" s="155" t="s">
        <v>98</v>
      </c>
      <c r="E300" s="148" t="s">
        <v>98</v>
      </c>
      <c r="F300" s="155" t="s">
        <v>98</v>
      </c>
      <c r="G300" s="166"/>
      <c r="H300" s="165" t="s">
        <v>98</v>
      </c>
      <c r="I300" s="150" t="s">
        <v>98</v>
      </c>
      <c r="J300" s="141" t="s">
        <v>98</v>
      </c>
      <c r="K300" s="166" t="s">
        <v>98</v>
      </c>
      <c r="L300" s="156"/>
      <c r="M300" s="156"/>
      <c r="N300" s="156"/>
      <c r="O300" s="156"/>
      <c r="P300" s="156"/>
      <c r="Q300" s="156"/>
      <c r="R300" s="119"/>
      <c r="S300" s="119"/>
      <c r="T300" s="119"/>
      <c r="U300" s="119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</row>
    <row r="301" ht="15.75" customHeight="1">
      <c r="A301" s="163"/>
      <c r="B301" s="136" t="s">
        <v>579</v>
      </c>
      <c r="C301" s="157"/>
      <c r="D301" s="158"/>
      <c r="E301" s="159"/>
      <c r="F301" s="159"/>
      <c r="G301" s="159"/>
      <c r="H301" s="158"/>
      <c r="I301" s="160"/>
      <c r="J301" s="161"/>
      <c r="K301" s="17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</row>
    <row r="302" ht="15.75" customHeight="1">
      <c r="A302" s="145">
        <v>1.0</v>
      </c>
      <c r="B302" s="146" t="s">
        <v>1269</v>
      </c>
      <c r="C302" s="146" t="s">
        <v>1005</v>
      </c>
      <c r="D302" s="155" t="s">
        <v>109</v>
      </c>
      <c r="E302" s="148" t="s">
        <v>109</v>
      </c>
      <c r="F302" s="155" t="s">
        <v>109</v>
      </c>
      <c r="G302" s="166"/>
      <c r="H302" s="164" t="s">
        <v>109</v>
      </c>
      <c r="I302" s="150" t="s">
        <v>109</v>
      </c>
      <c r="J302" s="141" t="s">
        <v>109</v>
      </c>
      <c r="K302" s="166" t="s">
        <v>109</v>
      </c>
      <c r="L302" s="156"/>
      <c r="M302" s="156"/>
      <c r="N302" s="156"/>
      <c r="O302" s="156"/>
      <c r="P302" s="156"/>
      <c r="Q302" s="156"/>
      <c r="R302" s="119"/>
      <c r="S302" s="119"/>
      <c r="T302" s="119"/>
      <c r="U302" s="119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</row>
    <row r="303" ht="15.75" customHeight="1">
      <c r="A303" s="153">
        <v>2.0</v>
      </c>
      <c r="B303" s="177" t="s">
        <v>1270</v>
      </c>
      <c r="C303" s="154" t="s">
        <v>1005</v>
      </c>
      <c r="D303" s="147" t="s">
        <v>109</v>
      </c>
      <c r="E303" s="148" t="s">
        <v>109</v>
      </c>
      <c r="F303" s="147" t="s">
        <v>109</v>
      </c>
      <c r="G303" s="166"/>
      <c r="H303" s="165" t="s">
        <v>109</v>
      </c>
      <c r="I303" s="150" t="s">
        <v>109</v>
      </c>
      <c r="J303" s="141" t="s">
        <v>109</v>
      </c>
      <c r="K303" s="166" t="s">
        <v>109</v>
      </c>
      <c r="L303" s="152"/>
      <c r="M303" s="152"/>
      <c r="N303" s="152"/>
      <c r="O303" s="152"/>
      <c r="P303" s="152"/>
      <c r="Q303" s="152"/>
      <c r="R303" s="119"/>
      <c r="S303" s="119"/>
      <c r="T303" s="119"/>
      <c r="U303" s="119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</row>
    <row r="304">
      <c r="A304" s="145">
        <v>3.0</v>
      </c>
      <c r="B304" s="176" t="s">
        <v>1271</v>
      </c>
      <c r="C304" s="146" t="s">
        <v>1012</v>
      </c>
      <c r="D304" s="155" t="s">
        <v>109</v>
      </c>
      <c r="E304" s="148" t="s">
        <v>98</v>
      </c>
      <c r="F304" s="155" t="s">
        <v>109</v>
      </c>
      <c r="G304" s="166"/>
      <c r="H304" s="164" t="s">
        <v>98</v>
      </c>
      <c r="I304" s="150" t="s">
        <v>98</v>
      </c>
      <c r="J304" s="141" t="s">
        <v>98</v>
      </c>
      <c r="K304" s="166" t="s">
        <v>98</v>
      </c>
      <c r="L304" s="156"/>
      <c r="M304" s="156"/>
      <c r="N304" s="156"/>
      <c r="O304" s="156"/>
      <c r="P304" s="156"/>
      <c r="Q304" s="156"/>
      <c r="R304" s="119"/>
      <c r="S304" s="119"/>
      <c r="T304" s="119"/>
      <c r="U304" s="119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</row>
    <row r="305" ht="15.75" customHeight="1">
      <c r="A305" s="145">
        <v>4.0</v>
      </c>
      <c r="B305" s="176" t="s">
        <v>1272</v>
      </c>
      <c r="C305" s="146" t="s">
        <v>1012</v>
      </c>
      <c r="D305" s="147" t="s">
        <v>98</v>
      </c>
      <c r="E305" s="148" t="s">
        <v>98</v>
      </c>
      <c r="F305" s="147" t="s">
        <v>98</v>
      </c>
      <c r="G305" s="166"/>
      <c r="H305" s="164" t="s">
        <v>98</v>
      </c>
      <c r="I305" s="150" t="s">
        <v>98</v>
      </c>
      <c r="J305" s="141" t="s">
        <v>98</v>
      </c>
      <c r="K305" s="166" t="s">
        <v>98</v>
      </c>
      <c r="L305" s="152"/>
      <c r="M305" s="152"/>
      <c r="N305" s="152"/>
      <c r="O305" s="152"/>
      <c r="P305" s="152"/>
      <c r="Q305" s="152"/>
      <c r="R305" s="119"/>
      <c r="S305" s="119"/>
      <c r="T305" s="119"/>
      <c r="U305" s="119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</row>
    <row r="306">
      <c r="A306" s="153">
        <v>5.0</v>
      </c>
      <c r="B306" s="154" t="s">
        <v>1273</v>
      </c>
      <c r="C306" s="154" t="s">
        <v>1012</v>
      </c>
      <c r="D306" s="155" t="s">
        <v>98</v>
      </c>
      <c r="E306" s="148" t="s">
        <v>98</v>
      </c>
      <c r="F306" s="155" t="s">
        <v>98</v>
      </c>
      <c r="G306" s="166"/>
      <c r="H306" s="165" t="s">
        <v>98</v>
      </c>
      <c r="I306" s="150" t="s">
        <v>98</v>
      </c>
      <c r="J306" s="141" t="s">
        <v>98</v>
      </c>
      <c r="K306" s="166" t="s">
        <v>98</v>
      </c>
      <c r="L306" s="156"/>
      <c r="M306" s="156"/>
      <c r="N306" s="156"/>
      <c r="O306" s="156"/>
      <c r="P306" s="156"/>
      <c r="Q306" s="156"/>
      <c r="R306" s="119"/>
      <c r="S306" s="119"/>
      <c r="T306" s="119"/>
      <c r="U306" s="119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</row>
    <row r="307" ht="15.75" customHeight="1">
      <c r="A307" s="145">
        <v>6.0</v>
      </c>
      <c r="B307" s="146" t="s">
        <v>1274</v>
      </c>
      <c r="C307" s="146" t="s">
        <v>1012</v>
      </c>
      <c r="D307" s="147" t="s">
        <v>98</v>
      </c>
      <c r="E307" s="148" t="s">
        <v>98</v>
      </c>
      <c r="F307" s="147" t="s">
        <v>98</v>
      </c>
      <c r="G307" s="166"/>
      <c r="H307" s="164" t="s">
        <v>98</v>
      </c>
      <c r="I307" s="150" t="s">
        <v>98</v>
      </c>
      <c r="J307" s="141" t="s">
        <v>98</v>
      </c>
      <c r="K307" s="166" t="s">
        <v>98</v>
      </c>
      <c r="L307" s="152"/>
      <c r="M307" s="152"/>
      <c r="N307" s="152"/>
      <c r="O307" s="152"/>
      <c r="P307" s="152"/>
      <c r="Q307" s="152"/>
      <c r="R307" s="119"/>
      <c r="S307" s="119"/>
      <c r="T307" s="119"/>
      <c r="U307" s="119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</row>
    <row r="308" ht="15.75" customHeight="1">
      <c r="A308" s="153">
        <v>7.0</v>
      </c>
      <c r="B308" s="154" t="s">
        <v>1275</v>
      </c>
      <c r="C308" s="154" t="s">
        <v>1012</v>
      </c>
      <c r="D308" s="155" t="s">
        <v>98</v>
      </c>
      <c r="E308" s="148" t="s">
        <v>98</v>
      </c>
      <c r="F308" s="155" t="s">
        <v>98</v>
      </c>
      <c r="G308" s="166"/>
      <c r="H308" s="165" t="s">
        <v>98</v>
      </c>
      <c r="I308" s="150" t="s">
        <v>98</v>
      </c>
      <c r="J308" s="141" t="s">
        <v>98</v>
      </c>
      <c r="K308" s="166" t="s">
        <v>98</v>
      </c>
      <c r="L308" s="156"/>
      <c r="M308" s="156"/>
      <c r="N308" s="156"/>
      <c r="O308" s="156"/>
      <c r="P308" s="156"/>
      <c r="Q308" s="156"/>
      <c r="R308" s="119"/>
      <c r="S308" s="119"/>
      <c r="T308" s="119"/>
      <c r="U308" s="119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</row>
    <row r="309" ht="15.75" customHeight="1">
      <c r="A309" s="153">
        <v>8.0</v>
      </c>
      <c r="B309" s="154" t="s">
        <v>1276</v>
      </c>
      <c r="C309" s="154" t="s">
        <v>1012</v>
      </c>
      <c r="D309" s="147" t="s">
        <v>98</v>
      </c>
      <c r="E309" s="148" t="s">
        <v>98</v>
      </c>
      <c r="F309" s="147" t="s">
        <v>98</v>
      </c>
      <c r="G309" s="166"/>
      <c r="H309" s="165" t="s">
        <v>98</v>
      </c>
      <c r="I309" s="150" t="s">
        <v>98</v>
      </c>
      <c r="J309" s="141" t="s">
        <v>98</v>
      </c>
      <c r="K309" s="166" t="s">
        <v>98</v>
      </c>
      <c r="L309" s="152"/>
      <c r="M309" s="152"/>
      <c r="N309" s="152"/>
      <c r="O309" s="152"/>
      <c r="P309" s="152"/>
      <c r="Q309" s="152"/>
      <c r="R309" s="119"/>
      <c r="S309" s="119"/>
      <c r="T309" s="119"/>
      <c r="U309" s="119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</row>
    <row r="310" ht="15.75" customHeight="1">
      <c r="A310" s="153">
        <v>9.0</v>
      </c>
      <c r="B310" s="154" t="s">
        <v>1277</v>
      </c>
      <c r="C310" s="154" t="s">
        <v>1012</v>
      </c>
      <c r="D310" s="155" t="s">
        <v>98</v>
      </c>
      <c r="E310" s="148" t="s">
        <v>98</v>
      </c>
      <c r="F310" s="155" t="s">
        <v>98</v>
      </c>
      <c r="G310" s="166"/>
      <c r="H310" s="165" t="s">
        <v>98</v>
      </c>
      <c r="I310" s="150" t="s">
        <v>98</v>
      </c>
      <c r="J310" s="141" t="s">
        <v>98</v>
      </c>
      <c r="K310" s="166" t="s">
        <v>98</v>
      </c>
      <c r="L310" s="156"/>
      <c r="M310" s="156"/>
      <c r="N310" s="156"/>
      <c r="O310" s="156"/>
      <c r="P310" s="156"/>
      <c r="Q310" s="156"/>
      <c r="R310" s="119"/>
      <c r="S310" s="119"/>
      <c r="T310" s="119"/>
      <c r="U310" s="119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</row>
    <row r="311" ht="15.75" customHeight="1">
      <c r="A311" s="153">
        <v>10.0</v>
      </c>
      <c r="B311" s="154" t="s">
        <v>1278</v>
      </c>
      <c r="C311" s="154" t="s">
        <v>1012</v>
      </c>
      <c r="D311" s="147" t="s">
        <v>98</v>
      </c>
      <c r="E311" s="148" t="s">
        <v>204</v>
      </c>
      <c r="F311" s="147" t="s">
        <v>204</v>
      </c>
      <c r="G311" s="166"/>
      <c r="H311" s="165" t="s">
        <v>98</v>
      </c>
      <c r="I311" s="150" t="s">
        <v>98</v>
      </c>
      <c r="J311" s="141" t="s">
        <v>98</v>
      </c>
      <c r="K311" s="166" t="s">
        <v>98</v>
      </c>
      <c r="L311" s="152"/>
      <c r="M311" s="152"/>
      <c r="N311" s="152"/>
      <c r="O311" s="152"/>
      <c r="P311" s="152"/>
      <c r="Q311" s="152"/>
      <c r="R311" s="119"/>
      <c r="S311" s="119"/>
      <c r="T311" s="119"/>
      <c r="U311" s="119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</row>
    <row r="312" ht="15.75" customHeight="1">
      <c r="A312" s="153">
        <v>11.0</v>
      </c>
      <c r="B312" s="154" t="s">
        <v>1279</v>
      </c>
      <c r="C312" s="154" t="s">
        <v>1005</v>
      </c>
      <c r="D312" s="155" t="s">
        <v>109</v>
      </c>
      <c r="E312" s="148" t="s">
        <v>109</v>
      </c>
      <c r="F312" s="155" t="s">
        <v>109</v>
      </c>
      <c r="G312" s="166"/>
      <c r="H312" s="165" t="s">
        <v>109</v>
      </c>
      <c r="I312" s="150" t="s">
        <v>109</v>
      </c>
      <c r="J312" s="141" t="s">
        <v>109</v>
      </c>
      <c r="K312" s="166" t="s">
        <v>109</v>
      </c>
      <c r="L312" s="156"/>
      <c r="M312" s="156"/>
      <c r="N312" s="156"/>
      <c r="O312" s="156"/>
      <c r="P312" s="156"/>
      <c r="Q312" s="156"/>
      <c r="R312" s="119"/>
      <c r="S312" s="119"/>
      <c r="T312" s="119"/>
      <c r="U312" s="119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</row>
    <row r="313" ht="15.75" customHeight="1">
      <c r="A313" s="153">
        <v>12.0</v>
      </c>
      <c r="B313" s="154" t="s">
        <v>1280</v>
      </c>
      <c r="C313" s="154" t="s">
        <v>1012</v>
      </c>
      <c r="D313" s="147" t="s">
        <v>98</v>
      </c>
      <c r="E313" s="148" t="s">
        <v>98</v>
      </c>
      <c r="F313" s="147" t="s">
        <v>98</v>
      </c>
      <c r="G313" s="166"/>
      <c r="H313" s="165" t="s">
        <v>204</v>
      </c>
      <c r="I313" s="150" t="s">
        <v>98</v>
      </c>
      <c r="J313" s="141" t="s">
        <v>98</v>
      </c>
      <c r="K313" s="166" t="s">
        <v>98</v>
      </c>
      <c r="L313" s="152"/>
      <c r="M313" s="152"/>
      <c r="N313" s="152"/>
      <c r="O313" s="152"/>
      <c r="P313" s="152"/>
      <c r="Q313" s="152"/>
      <c r="R313" s="119"/>
      <c r="S313" s="119"/>
      <c r="T313" s="119"/>
      <c r="U313" s="119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</row>
    <row r="314" ht="15.75" customHeight="1">
      <c r="A314" s="145">
        <v>13.0</v>
      </c>
      <c r="B314" s="146" t="s">
        <v>1281</v>
      </c>
      <c r="C314" s="146" t="s">
        <v>1012</v>
      </c>
      <c r="D314" s="155" t="s">
        <v>98</v>
      </c>
      <c r="E314" s="148" t="s">
        <v>98</v>
      </c>
      <c r="F314" s="155" t="s">
        <v>98</v>
      </c>
      <c r="G314" s="166"/>
      <c r="H314" s="164" t="s">
        <v>98</v>
      </c>
      <c r="I314" s="150" t="s">
        <v>98</v>
      </c>
      <c r="J314" s="141" t="s">
        <v>98</v>
      </c>
      <c r="K314" s="166" t="s">
        <v>98</v>
      </c>
      <c r="L314" s="156"/>
      <c r="M314" s="156"/>
      <c r="N314" s="156"/>
      <c r="O314" s="156"/>
      <c r="P314" s="156"/>
      <c r="Q314" s="156"/>
      <c r="R314" s="119"/>
      <c r="S314" s="119"/>
      <c r="T314" s="119"/>
      <c r="U314" s="119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</row>
    <row r="315" ht="15.75" customHeight="1">
      <c r="A315" s="153">
        <v>14.0</v>
      </c>
      <c r="B315" s="154" t="s">
        <v>1282</v>
      </c>
      <c r="C315" s="154" t="s">
        <v>1012</v>
      </c>
      <c r="D315" s="147" t="s">
        <v>98</v>
      </c>
      <c r="E315" s="148" t="s">
        <v>98</v>
      </c>
      <c r="F315" s="147" t="s">
        <v>98</v>
      </c>
      <c r="G315" s="166"/>
      <c r="H315" s="165" t="s">
        <v>98</v>
      </c>
      <c r="I315" s="150" t="s">
        <v>98</v>
      </c>
      <c r="J315" s="141" t="s">
        <v>98</v>
      </c>
      <c r="K315" s="166" t="s">
        <v>98</v>
      </c>
      <c r="L315" s="152"/>
      <c r="M315" s="152"/>
      <c r="N315" s="152"/>
      <c r="O315" s="152"/>
      <c r="P315" s="152"/>
      <c r="Q315" s="152"/>
      <c r="R315" s="119"/>
      <c r="S315" s="119"/>
      <c r="T315" s="119"/>
      <c r="U315" s="119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</row>
    <row r="316" ht="15.75" customHeight="1">
      <c r="A316" s="153">
        <v>15.0</v>
      </c>
      <c r="B316" s="154" t="s">
        <v>1283</v>
      </c>
      <c r="C316" s="154" t="s">
        <v>1012</v>
      </c>
      <c r="D316" s="155" t="s">
        <v>98</v>
      </c>
      <c r="E316" s="148" t="s">
        <v>98</v>
      </c>
      <c r="F316" s="155" t="s">
        <v>98</v>
      </c>
      <c r="G316" s="166"/>
      <c r="H316" s="165" t="s">
        <v>98</v>
      </c>
      <c r="I316" s="150" t="s">
        <v>98</v>
      </c>
      <c r="J316" s="141" t="s">
        <v>98</v>
      </c>
      <c r="K316" s="166" t="s">
        <v>98</v>
      </c>
      <c r="L316" s="156"/>
      <c r="M316" s="156"/>
      <c r="N316" s="156"/>
      <c r="O316" s="156"/>
      <c r="P316" s="156"/>
      <c r="Q316" s="156"/>
      <c r="R316" s="119"/>
      <c r="S316" s="119"/>
      <c r="T316" s="119"/>
      <c r="U316" s="119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</row>
    <row r="317" ht="15.75" customHeight="1">
      <c r="A317" s="153">
        <v>16.0</v>
      </c>
      <c r="B317" s="154" t="s">
        <v>1284</v>
      </c>
      <c r="C317" s="154" t="s">
        <v>1012</v>
      </c>
      <c r="D317" s="147" t="s">
        <v>98</v>
      </c>
      <c r="E317" s="148" t="s">
        <v>98</v>
      </c>
      <c r="F317" s="147" t="s">
        <v>98</v>
      </c>
      <c r="G317" s="166"/>
      <c r="H317" s="165" t="s">
        <v>204</v>
      </c>
      <c r="I317" s="150" t="s">
        <v>98</v>
      </c>
      <c r="J317" s="141" t="s">
        <v>98</v>
      </c>
      <c r="K317" s="166" t="s">
        <v>98</v>
      </c>
      <c r="L317" s="152"/>
      <c r="M317" s="152"/>
      <c r="N317" s="152"/>
      <c r="O317" s="152"/>
      <c r="P317" s="152"/>
      <c r="Q317" s="152"/>
      <c r="R317" s="119"/>
      <c r="S317" s="119"/>
      <c r="T317" s="119"/>
      <c r="U317" s="119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</row>
    <row r="318" ht="15.75" customHeight="1">
      <c r="A318" s="145">
        <v>17.0</v>
      </c>
      <c r="B318" s="146" t="s">
        <v>1285</v>
      </c>
      <c r="C318" s="146" t="s">
        <v>1012</v>
      </c>
      <c r="D318" s="155" t="s">
        <v>98</v>
      </c>
      <c r="E318" s="148" t="s">
        <v>98</v>
      </c>
      <c r="F318" s="155" t="s">
        <v>98</v>
      </c>
      <c r="G318" s="166"/>
      <c r="H318" s="164" t="s">
        <v>98</v>
      </c>
      <c r="I318" s="150" t="s">
        <v>98</v>
      </c>
      <c r="J318" s="141" t="s">
        <v>98</v>
      </c>
      <c r="K318" s="166" t="s">
        <v>98</v>
      </c>
      <c r="L318" s="156"/>
      <c r="M318" s="156"/>
      <c r="N318" s="156"/>
      <c r="O318" s="156"/>
      <c r="P318" s="156"/>
      <c r="Q318" s="156"/>
      <c r="R318" s="119"/>
      <c r="S318" s="119"/>
      <c r="T318" s="119"/>
      <c r="U318" s="119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</row>
    <row r="319" ht="15.75" customHeight="1">
      <c r="A319" s="145">
        <v>18.0</v>
      </c>
      <c r="B319" s="146" t="s">
        <v>1286</v>
      </c>
      <c r="C319" s="146" t="s">
        <v>1012</v>
      </c>
      <c r="D319" s="147" t="s">
        <v>98</v>
      </c>
      <c r="E319" s="148" t="s">
        <v>98</v>
      </c>
      <c r="F319" s="147" t="s">
        <v>98</v>
      </c>
      <c r="G319" s="166"/>
      <c r="H319" s="164" t="s">
        <v>98</v>
      </c>
      <c r="I319" s="150" t="s">
        <v>98</v>
      </c>
      <c r="J319" s="141" t="s">
        <v>98</v>
      </c>
      <c r="K319" s="166" t="s">
        <v>98</v>
      </c>
      <c r="L319" s="152"/>
      <c r="M319" s="152"/>
      <c r="N319" s="152"/>
      <c r="O319" s="152"/>
      <c r="P319" s="152"/>
      <c r="Q319" s="152"/>
      <c r="R319" s="119"/>
      <c r="S319" s="119"/>
      <c r="T319" s="119"/>
      <c r="U319" s="119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</row>
    <row r="320" ht="15.75" customHeight="1">
      <c r="A320" s="145">
        <v>19.0</v>
      </c>
      <c r="B320" s="146" t="s">
        <v>1287</v>
      </c>
      <c r="C320" s="146" t="s">
        <v>1005</v>
      </c>
      <c r="D320" s="155" t="s">
        <v>109</v>
      </c>
      <c r="E320" s="148" t="s">
        <v>109</v>
      </c>
      <c r="F320" s="155" t="s">
        <v>109</v>
      </c>
      <c r="G320" s="166"/>
      <c r="H320" s="164" t="s">
        <v>109</v>
      </c>
      <c r="I320" s="150" t="s">
        <v>109</v>
      </c>
      <c r="J320" s="141" t="s">
        <v>109</v>
      </c>
      <c r="K320" s="166" t="s">
        <v>109</v>
      </c>
      <c r="L320" s="156"/>
      <c r="M320" s="156"/>
      <c r="N320" s="156"/>
      <c r="O320" s="156"/>
      <c r="P320" s="156"/>
      <c r="Q320" s="156"/>
      <c r="R320" s="119"/>
      <c r="S320" s="119"/>
      <c r="T320" s="119"/>
      <c r="U320" s="119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</row>
    <row r="321" ht="15.75" customHeight="1">
      <c r="A321" s="145">
        <v>20.0</v>
      </c>
      <c r="B321" s="146" t="s">
        <v>1288</v>
      </c>
      <c r="C321" s="146" t="s">
        <v>1012</v>
      </c>
      <c r="D321" s="147" t="s">
        <v>98</v>
      </c>
      <c r="E321" s="148" t="s">
        <v>98</v>
      </c>
      <c r="F321" s="147" t="s">
        <v>98</v>
      </c>
      <c r="G321" s="166"/>
      <c r="H321" s="164" t="s">
        <v>98</v>
      </c>
      <c r="I321" s="150" t="s">
        <v>98</v>
      </c>
      <c r="J321" s="141" t="s">
        <v>98</v>
      </c>
      <c r="K321" s="166" t="s">
        <v>98</v>
      </c>
      <c r="L321" s="152"/>
      <c r="M321" s="152"/>
      <c r="N321" s="152"/>
      <c r="O321" s="152"/>
      <c r="P321" s="152"/>
      <c r="Q321" s="152"/>
      <c r="R321" s="119"/>
      <c r="S321" s="119"/>
      <c r="T321" s="119"/>
      <c r="U321" s="119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</row>
    <row r="322" ht="15.75" customHeight="1">
      <c r="A322" s="153">
        <v>21.0</v>
      </c>
      <c r="B322" s="154" t="s">
        <v>1289</v>
      </c>
      <c r="C322" s="154" t="s">
        <v>1005</v>
      </c>
      <c r="D322" s="155" t="s">
        <v>109</v>
      </c>
      <c r="E322" s="148" t="s">
        <v>109</v>
      </c>
      <c r="F322" s="155" t="s">
        <v>109</v>
      </c>
      <c r="G322" s="166"/>
      <c r="H322" s="165" t="s">
        <v>109</v>
      </c>
      <c r="I322" s="150" t="s">
        <v>109</v>
      </c>
      <c r="J322" s="141" t="s">
        <v>109</v>
      </c>
      <c r="K322" s="166" t="s">
        <v>109</v>
      </c>
      <c r="L322" s="156"/>
      <c r="M322" s="156"/>
      <c r="N322" s="156"/>
      <c r="O322" s="156"/>
      <c r="P322" s="156"/>
      <c r="Q322" s="156"/>
      <c r="R322" s="119"/>
      <c r="S322" s="119"/>
      <c r="T322" s="119"/>
      <c r="U322" s="119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</row>
    <row r="323">
      <c r="A323" s="145">
        <v>22.0</v>
      </c>
      <c r="B323" s="146" t="s">
        <v>1290</v>
      </c>
      <c r="C323" s="146" t="s">
        <v>1005</v>
      </c>
      <c r="D323" s="147" t="s">
        <v>109</v>
      </c>
      <c r="E323" s="148" t="s">
        <v>109</v>
      </c>
      <c r="F323" s="147" t="s">
        <v>109</v>
      </c>
      <c r="G323" s="166"/>
      <c r="H323" s="164" t="s">
        <v>109</v>
      </c>
      <c r="I323" s="150" t="s">
        <v>109</v>
      </c>
      <c r="J323" s="141" t="s">
        <v>109</v>
      </c>
      <c r="K323" s="166" t="s">
        <v>109</v>
      </c>
      <c r="L323" s="152"/>
      <c r="M323" s="152"/>
      <c r="N323" s="152"/>
      <c r="O323" s="152"/>
      <c r="P323" s="152"/>
      <c r="Q323" s="152"/>
      <c r="R323" s="119"/>
      <c r="S323" s="119"/>
      <c r="T323" s="119"/>
      <c r="U323" s="119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</row>
    <row r="324" ht="15.75" customHeight="1">
      <c r="A324" s="153">
        <v>23.0</v>
      </c>
      <c r="B324" s="154" t="s">
        <v>1291</v>
      </c>
      <c r="C324" s="154" t="s">
        <v>1005</v>
      </c>
      <c r="D324" s="155" t="s">
        <v>109</v>
      </c>
      <c r="E324" s="148" t="s">
        <v>109</v>
      </c>
      <c r="F324" s="155" t="s">
        <v>109</v>
      </c>
      <c r="G324" s="166"/>
      <c r="H324" s="165" t="s">
        <v>109</v>
      </c>
      <c r="I324" s="150" t="s">
        <v>109</v>
      </c>
      <c r="J324" s="141" t="s">
        <v>109</v>
      </c>
      <c r="K324" s="166" t="s">
        <v>109</v>
      </c>
      <c r="L324" s="156"/>
      <c r="M324" s="156"/>
      <c r="N324" s="156"/>
      <c r="O324" s="156"/>
      <c r="P324" s="156"/>
      <c r="Q324" s="156"/>
      <c r="R324" s="119"/>
      <c r="S324" s="119"/>
      <c r="T324" s="119"/>
      <c r="U324" s="119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</row>
    <row r="325" ht="15.75" customHeight="1">
      <c r="A325" s="145">
        <v>24.0</v>
      </c>
      <c r="B325" s="146" t="s">
        <v>1292</v>
      </c>
      <c r="C325" s="146" t="s">
        <v>1005</v>
      </c>
      <c r="D325" s="147" t="s">
        <v>109</v>
      </c>
      <c r="E325" s="148" t="s">
        <v>109</v>
      </c>
      <c r="F325" s="147" t="s">
        <v>109</v>
      </c>
      <c r="G325" s="166"/>
      <c r="H325" s="164" t="s">
        <v>109</v>
      </c>
      <c r="I325" s="150" t="s">
        <v>109</v>
      </c>
      <c r="J325" s="141" t="s">
        <v>109</v>
      </c>
      <c r="K325" s="166" t="s">
        <v>109</v>
      </c>
      <c r="L325" s="152"/>
      <c r="M325" s="152"/>
      <c r="N325" s="152"/>
      <c r="O325" s="152"/>
      <c r="P325" s="152"/>
      <c r="Q325" s="152"/>
      <c r="R325" s="119"/>
      <c r="S325" s="119"/>
      <c r="T325" s="119"/>
      <c r="U325" s="119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</row>
    <row r="326" ht="15.75" customHeight="1">
      <c r="A326" s="145">
        <v>25.0</v>
      </c>
      <c r="B326" s="146" t="s">
        <v>1293</v>
      </c>
      <c r="C326" s="146" t="s">
        <v>1012</v>
      </c>
      <c r="D326" s="155" t="s">
        <v>98</v>
      </c>
      <c r="E326" s="148" t="s">
        <v>98</v>
      </c>
      <c r="F326" s="155" t="s">
        <v>98</v>
      </c>
      <c r="G326" s="166"/>
      <c r="H326" s="164" t="s">
        <v>98</v>
      </c>
      <c r="I326" s="150" t="s">
        <v>98</v>
      </c>
      <c r="J326" s="141" t="s">
        <v>98</v>
      </c>
      <c r="K326" s="166" t="s">
        <v>98</v>
      </c>
      <c r="L326" s="156"/>
      <c r="M326" s="156"/>
      <c r="N326" s="156"/>
      <c r="O326" s="156"/>
      <c r="P326" s="156"/>
      <c r="Q326" s="156"/>
      <c r="R326" s="119"/>
      <c r="S326" s="119"/>
      <c r="T326" s="119"/>
      <c r="U326" s="119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</row>
    <row r="327" ht="15.75" customHeight="1">
      <c r="A327" s="153">
        <v>26.0</v>
      </c>
      <c r="B327" s="154" t="s">
        <v>1294</v>
      </c>
      <c r="C327" s="154" t="s">
        <v>1012</v>
      </c>
      <c r="D327" s="147" t="s">
        <v>98</v>
      </c>
      <c r="E327" s="148" t="s">
        <v>98</v>
      </c>
      <c r="F327" s="147" t="s">
        <v>98</v>
      </c>
      <c r="G327" s="166"/>
      <c r="H327" s="165" t="s">
        <v>98</v>
      </c>
      <c r="I327" s="150" t="s">
        <v>98</v>
      </c>
      <c r="J327" s="141" t="s">
        <v>98</v>
      </c>
      <c r="K327" s="166" t="s">
        <v>98</v>
      </c>
      <c r="L327" s="152"/>
      <c r="M327" s="152"/>
      <c r="N327" s="152"/>
      <c r="O327" s="152"/>
      <c r="P327" s="152"/>
      <c r="Q327" s="152"/>
      <c r="R327" s="119"/>
      <c r="S327" s="119"/>
      <c r="T327" s="119"/>
      <c r="U327" s="119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</row>
    <row r="328">
      <c r="A328" s="145">
        <v>27.0</v>
      </c>
      <c r="B328" s="146" t="s">
        <v>1295</v>
      </c>
      <c r="C328" s="146" t="s">
        <v>1005</v>
      </c>
      <c r="D328" s="155" t="s">
        <v>109</v>
      </c>
      <c r="E328" s="148" t="s">
        <v>109</v>
      </c>
      <c r="F328" s="155" t="s">
        <v>109</v>
      </c>
      <c r="G328" s="166"/>
      <c r="H328" s="164" t="s">
        <v>109</v>
      </c>
      <c r="I328" s="150" t="s">
        <v>109</v>
      </c>
      <c r="J328" s="141" t="s">
        <v>109</v>
      </c>
      <c r="K328" s="166" t="s">
        <v>109</v>
      </c>
      <c r="L328" s="156"/>
      <c r="M328" s="156"/>
      <c r="N328" s="156"/>
      <c r="O328" s="156"/>
      <c r="P328" s="156"/>
      <c r="Q328" s="156"/>
      <c r="R328" s="119"/>
      <c r="S328" s="119"/>
      <c r="T328" s="119"/>
      <c r="U328" s="119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</row>
    <row r="329" ht="15.75" customHeight="1">
      <c r="A329" s="163"/>
      <c r="B329" s="136" t="s">
        <v>605</v>
      </c>
      <c r="C329" s="157"/>
      <c r="D329" s="158"/>
      <c r="E329" s="159"/>
      <c r="F329" s="159"/>
      <c r="G329" s="159"/>
      <c r="H329" s="158"/>
      <c r="I329" s="160"/>
      <c r="J329" s="161"/>
      <c r="K329" s="17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</row>
    <row r="330" ht="15.75" customHeight="1">
      <c r="A330" s="153">
        <v>1.0</v>
      </c>
      <c r="B330" s="154" t="s">
        <v>1296</v>
      </c>
      <c r="C330" s="154" t="s">
        <v>1012</v>
      </c>
      <c r="D330" s="147" t="s">
        <v>98</v>
      </c>
      <c r="E330" s="148" t="s">
        <v>98</v>
      </c>
      <c r="F330" s="147" t="s">
        <v>98</v>
      </c>
      <c r="G330" s="166"/>
      <c r="H330" s="165" t="s">
        <v>98</v>
      </c>
      <c r="I330" s="150" t="s">
        <v>98</v>
      </c>
      <c r="J330" s="141" t="s">
        <v>98</v>
      </c>
      <c r="K330" s="166" t="s">
        <v>98</v>
      </c>
      <c r="L330" s="152"/>
      <c r="M330" s="152"/>
      <c r="N330" s="152"/>
      <c r="O330" s="152"/>
      <c r="P330" s="152"/>
      <c r="Q330" s="152"/>
      <c r="R330" s="119"/>
      <c r="S330" s="119"/>
      <c r="T330" s="119"/>
      <c r="U330" s="119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</row>
    <row r="331" ht="15.75" customHeight="1">
      <c r="A331" s="145">
        <v>2.0</v>
      </c>
      <c r="B331" s="146" t="s">
        <v>1297</v>
      </c>
      <c r="C331" s="146" t="s">
        <v>1005</v>
      </c>
      <c r="D331" s="155" t="s">
        <v>109</v>
      </c>
      <c r="E331" s="148" t="s">
        <v>109</v>
      </c>
      <c r="F331" s="155" t="s">
        <v>109</v>
      </c>
      <c r="G331" s="166"/>
      <c r="H331" s="164" t="s">
        <v>109</v>
      </c>
      <c r="I331" s="150" t="s">
        <v>109</v>
      </c>
      <c r="J331" s="141" t="s">
        <v>109</v>
      </c>
      <c r="K331" s="166" t="s">
        <v>109</v>
      </c>
      <c r="L331" s="156"/>
      <c r="M331" s="156"/>
      <c r="N331" s="156"/>
      <c r="O331" s="156"/>
      <c r="P331" s="156"/>
      <c r="Q331" s="156"/>
      <c r="R331" s="119"/>
      <c r="S331" s="119"/>
      <c r="T331" s="119"/>
      <c r="U331" s="119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</row>
    <row r="332" ht="15.75" customHeight="1">
      <c r="A332" s="145">
        <v>3.0</v>
      </c>
      <c r="B332" s="146" t="s">
        <v>1298</v>
      </c>
      <c r="C332" s="146" t="s">
        <v>1005</v>
      </c>
      <c r="D332" s="147" t="s">
        <v>98</v>
      </c>
      <c r="E332" s="148" t="s">
        <v>109</v>
      </c>
      <c r="F332" s="147" t="s">
        <v>109</v>
      </c>
      <c r="G332" s="166"/>
      <c r="H332" s="164" t="s">
        <v>204</v>
      </c>
      <c r="I332" s="150" t="s">
        <v>109</v>
      </c>
      <c r="J332" s="141" t="s">
        <v>109</v>
      </c>
      <c r="K332" s="166" t="s">
        <v>109</v>
      </c>
      <c r="L332" s="152"/>
      <c r="M332" s="152"/>
      <c r="N332" s="152"/>
      <c r="O332" s="152"/>
      <c r="P332" s="152"/>
      <c r="Q332" s="152"/>
      <c r="R332" s="119"/>
      <c r="S332" s="119"/>
      <c r="T332" s="119"/>
      <c r="U332" s="119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</row>
    <row r="333">
      <c r="A333" s="145">
        <v>4.0</v>
      </c>
      <c r="B333" s="146" t="s">
        <v>1299</v>
      </c>
      <c r="C333" s="146" t="s">
        <v>1012</v>
      </c>
      <c r="D333" s="155" t="s">
        <v>98</v>
      </c>
      <c r="E333" s="148" t="s">
        <v>98</v>
      </c>
      <c r="F333" s="155" t="s">
        <v>98</v>
      </c>
      <c r="G333" s="166"/>
      <c r="H333" s="164" t="s">
        <v>98</v>
      </c>
      <c r="I333" s="150" t="s">
        <v>98</v>
      </c>
      <c r="J333" s="141" t="s">
        <v>98</v>
      </c>
      <c r="K333" s="166" t="s">
        <v>98</v>
      </c>
      <c r="L333" s="156"/>
      <c r="M333" s="156"/>
      <c r="N333" s="156"/>
      <c r="O333" s="156"/>
      <c r="P333" s="156"/>
      <c r="Q333" s="156"/>
      <c r="R333" s="119"/>
      <c r="S333" s="119"/>
      <c r="T333" s="119"/>
      <c r="U333" s="119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</row>
    <row r="334" ht="15.75" customHeight="1">
      <c r="A334" s="153">
        <v>5.0</v>
      </c>
      <c r="B334" s="154" t="s">
        <v>1300</v>
      </c>
      <c r="C334" s="154" t="s">
        <v>1005</v>
      </c>
      <c r="D334" s="147" t="s">
        <v>109</v>
      </c>
      <c r="E334" s="148" t="s">
        <v>109</v>
      </c>
      <c r="F334" s="147" t="s">
        <v>109</v>
      </c>
      <c r="G334" s="166"/>
      <c r="H334" s="165" t="s">
        <v>109</v>
      </c>
      <c r="I334" s="150" t="s">
        <v>109</v>
      </c>
      <c r="J334" s="141" t="s">
        <v>109</v>
      </c>
      <c r="K334" s="166" t="s">
        <v>109</v>
      </c>
      <c r="L334" s="152"/>
      <c r="M334" s="152"/>
      <c r="N334" s="152"/>
      <c r="O334" s="152"/>
      <c r="P334" s="152"/>
      <c r="Q334" s="152"/>
      <c r="R334" s="119"/>
      <c r="S334" s="119"/>
      <c r="T334" s="119"/>
      <c r="U334" s="119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</row>
    <row r="335" ht="15.75" customHeight="1">
      <c r="A335" s="145">
        <v>6.0</v>
      </c>
      <c r="B335" s="146" t="s">
        <v>1301</v>
      </c>
      <c r="C335" s="146" t="s">
        <v>1005</v>
      </c>
      <c r="D335" s="155" t="s">
        <v>109</v>
      </c>
      <c r="E335" s="148" t="s">
        <v>109</v>
      </c>
      <c r="F335" s="155" t="s">
        <v>109</v>
      </c>
      <c r="G335" s="166"/>
      <c r="H335" s="164" t="s">
        <v>109</v>
      </c>
      <c r="I335" s="150" t="s">
        <v>109</v>
      </c>
      <c r="J335" s="141" t="s">
        <v>109</v>
      </c>
      <c r="K335" s="166" t="s">
        <v>109</v>
      </c>
      <c r="L335" s="156"/>
      <c r="M335" s="156"/>
      <c r="N335" s="156"/>
      <c r="O335" s="156"/>
      <c r="P335" s="156"/>
      <c r="Q335" s="156"/>
      <c r="R335" s="119"/>
      <c r="S335" s="119"/>
      <c r="T335" s="119"/>
      <c r="U335" s="119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</row>
    <row r="336" ht="15.75" customHeight="1">
      <c r="A336" s="153">
        <v>7.0</v>
      </c>
      <c r="B336" s="154" t="s">
        <v>1302</v>
      </c>
      <c r="C336" s="154" t="s">
        <v>1005</v>
      </c>
      <c r="D336" s="147" t="s">
        <v>109</v>
      </c>
      <c r="E336" s="148" t="s">
        <v>109</v>
      </c>
      <c r="F336" s="147" t="s">
        <v>109</v>
      </c>
      <c r="G336" s="166"/>
      <c r="H336" s="165" t="s">
        <v>109</v>
      </c>
      <c r="I336" s="150" t="s">
        <v>109</v>
      </c>
      <c r="J336" s="141" t="s">
        <v>109</v>
      </c>
      <c r="K336" s="166" t="s">
        <v>109</v>
      </c>
      <c r="L336" s="152"/>
      <c r="M336" s="152"/>
      <c r="N336" s="152"/>
      <c r="O336" s="152"/>
      <c r="P336" s="152"/>
      <c r="Q336" s="152"/>
      <c r="R336" s="119"/>
      <c r="S336" s="119"/>
      <c r="T336" s="119"/>
      <c r="U336" s="119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</row>
    <row r="337" ht="15.75" customHeight="1">
      <c r="A337" s="153">
        <v>8.0</v>
      </c>
      <c r="B337" s="154" t="s">
        <v>1303</v>
      </c>
      <c r="C337" s="154" t="s">
        <v>1005</v>
      </c>
      <c r="D337" s="155" t="s">
        <v>204</v>
      </c>
      <c r="E337" s="148" t="s">
        <v>204</v>
      </c>
      <c r="F337" s="155" t="s">
        <v>204</v>
      </c>
      <c r="G337" s="166"/>
      <c r="H337" s="165" t="s">
        <v>109</v>
      </c>
      <c r="I337" s="150" t="s">
        <v>109</v>
      </c>
      <c r="J337" s="141" t="s">
        <v>109</v>
      </c>
      <c r="K337" s="166" t="s">
        <v>109</v>
      </c>
      <c r="L337" s="156"/>
      <c r="M337" s="156"/>
      <c r="N337" s="156"/>
      <c r="O337" s="156"/>
      <c r="P337" s="156"/>
      <c r="Q337" s="156"/>
      <c r="R337" s="119"/>
      <c r="S337" s="119"/>
      <c r="T337" s="119"/>
      <c r="U337" s="119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</row>
    <row r="338" ht="15.75" customHeight="1">
      <c r="A338" s="153">
        <v>9.0</v>
      </c>
      <c r="B338" s="154" t="s">
        <v>1304</v>
      </c>
      <c r="C338" s="154" t="s">
        <v>1005</v>
      </c>
      <c r="D338" s="147" t="s">
        <v>109</v>
      </c>
      <c r="E338" s="148" t="s">
        <v>109</v>
      </c>
      <c r="F338" s="147" t="s">
        <v>109</v>
      </c>
      <c r="G338" s="166"/>
      <c r="H338" s="165" t="s">
        <v>109</v>
      </c>
      <c r="I338" s="150" t="s">
        <v>109</v>
      </c>
      <c r="J338" s="141" t="s">
        <v>109</v>
      </c>
      <c r="K338" s="166" t="s">
        <v>109</v>
      </c>
      <c r="L338" s="152"/>
      <c r="M338" s="152"/>
      <c r="N338" s="152"/>
      <c r="O338" s="152"/>
      <c r="P338" s="152"/>
      <c r="Q338" s="152"/>
      <c r="R338" s="119"/>
      <c r="S338" s="119"/>
      <c r="T338" s="119"/>
      <c r="U338" s="119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</row>
    <row r="339" ht="15.75" customHeight="1">
      <c r="A339" s="153">
        <v>10.0</v>
      </c>
      <c r="B339" s="154" t="s">
        <v>1305</v>
      </c>
      <c r="C339" s="154" t="s">
        <v>1005</v>
      </c>
      <c r="D339" s="155" t="s">
        <v>109</v>
      </c>
      <c r="E339" s="148" t="s">
        <v>109</v>
      </c>
      <c r="F339" s="155" t="s">
        <v>109</v>
      </c>
      <c r="G339" s="166"/>
      <c r="H339" s="165" t="s">
        <v>109</v>
      </c>
      <c r="I339" s="150" t="s">
        <v>109</v>
      </c>
      <c r="J339" s="141" t="s">
        <v>109</v>
      </c>
      <c r="K339" s="166" t="s">
        <v>109</v>
      </c>
      <c r="L339" s="156"/>
      <c r="M339" s="156"/>
      <c r="N339" s="156"/>
      <c r="O339" s="156"/>
      <c r="P339" s="156"/>
      <c r="Q339" s="156"/>
      <c r="R339" s="119"/>
      <c r="S339" s="119"/>
      <c r="T339" s="119"/>
      <c r="U339" s="119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</row>
    <row r="340" ht="15.75" customHeight="1">
      <c r="A340" s="145">
        <v>11.0</v>
      </c>
      <c r="B340" s="146" t="s">
        <v>1306</v>
      </c>
      <c r="C340" s="146" t="s">
        <v>1005</v>
      </c>
      <c r="D340" s="147" t="s">
        <v>109</v>
      </c>
      <c r="E340" s="148" t="s">
        <v>109</v>
      </c>
      <c r="F340" s="147" t="s">
        <v>109</v>
      </c>
      <c r="G340" s="166"/>
      <c r="H340" s="164" t="s">
        <v>109</v>
      </c>
      <c r="I340" s="150" t="s">
        <v>109</v>
      </c>
      <c r="J340" s="141" t="s">
        <v>109</v>
      </c>
      <c r="K340" s="166" t="s">
        <v>109</v>
      </c>
      <c r="L340" s="152"/>
      <c r="M340" s="152"/>
      <c r="N340" s="152"/>
      <c r="O340" s="152"/>
      <c r="P340" s="152"/>
      <c r="Q340" s="152"/>
      <c r="R340" s="119"/>
      <c r="S340" s="119"/>
      <c r="T340" s="119"/>
      <c r="U340" s="119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</row>
    <row r="341" ht="15.75" customHeight="1">
      <c r="A341" s="190">
        <v>12.0</v>
      </c>
      <c r="B341" s="191" t="s">
        <v>1307</v>
      </c>
      <c r="C341" s="191" t="s">
        <v>1012</v>
      </c>
      <c r="D341" s="155" t="s">
        <v>98</v>
      </c>
      <c r="E341" s="148" t="s">
        <v>98</v>
      </c>
      <c r="F341" s="155" t="s">
        <v>98</v>
      </c>
      <c r="G341" s="166"/>
      <c r="H341" s="170" t="s">
        <v>98</v>
      </c>
      <c r="I341" s="150" t="s">
        <v>98</v>
      </c>
      <c r="J341" s="171" t="s">
        <v>98</v>
      </c>
      <c r="K341" s="172" t="s">
        <v>98</v>
      </c>
      <c r="L341" s="156"/>
      <c r="M341" s="156"/>
      <c r="N341" s="156"/>
      <c r="O341" s="156"/>
      <c r="P341" s="156"/>
      <c r="Q341" s="156"/>
      <c r="R341" s="119"/>
      <c r="S341" s="119"/>
      <c r="T341" s="119"/>
      <c r="U341" s="119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</row>
    <row r="342" ht="15.75" customHeight="1">
      <c r="A342" s="145">
        <v>13.0</v>
      </c>
      <c r="B342" s="146" t="s">
        <v>1308</v>
      </c>
      <c r="C342" s="146" t="s">
        <v>1005</v>
      </c>
      <c r="D342" s="147" t="s">
        <v>109</v>
      </c>
      <c r="E342" s="148" t="s">
        <v>109</v>
      </c>
      <c r="F342" s="147" t="s">
        <v>109</v>
      </c>
      <c r="G342" s="166"/>
      <c r="H342" s="164" t="s">
        <v>109</v>
      </c>
      <c r="I342" s="150" t="s">
        <v>109</v>
      </c>
      <c r="J342" s="141" t="s">
        <v>109</v>
      </c>
      <c r="K342" s="166" t="s">
        <v>109</v>
      </c>
      <c r="L342" s="152"/>
      <c r="M342" s="152"/>
      <c r="N342" s="152"/>
      <c r="O342" s="152"/>
      <c r="P342" s="152"/>
      <c r="Q342" s="152"/>
      <c r="R342" s="119"/>
      <c r="S342" s="119"/>
      <c r="T342" s="119"/>
      <c r="U342" s="119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</row>
    <row r="343" ht="15.75" customHeight="1">
      <c r="A343" s="163"/>
      <c r="B343" s="136" t="s">
        <v>616</v>
      </c>
      <c r="C343" s="157"/>
      <c r="D343" s="158"/>
      <c r="E343" s="159"/>
      <c r="F343" s="159"/>
      <c r="G343" s="159"/>
      <c r="H343" s="158"/>
      <c r="I343" s="160"/>
      <c r="J343" s="161"/>
      <c r="K343" s="17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</row>
    <row r="344" ht="15.75" customHeight="1">
      <c r="A344" s="145" t="s">
        <v>1013</v>
      </c>
      <c r="B344" s="146" t="s">
        <v>1309</v>
      </c>
      <c r="C344" s="146" t="s">
        <v>1005</v>
      </c>
      <c r="D344" s="147" t="s">
        <v>109</v>
      </c>
      <c r="E344" s="148" t="s">
        <v>109</v>
      </c>
      <c r="F344" s="147" t="s">
        <v>109</v>
      </c>
      <c r="G344" s="166"/>
      <c r="H344" s="164" t="s">
        <v>109</v>
      </c>
      <c r="I344" s="150" t="s">
        <v>109</v>
      </c>
      <c r="J344" s="141" t="s">
        <v>109</v>
      </c>
      <c r="K344" s="166" t="s">
        <v>109</v>
      </c>
      <c r="L344" s="152"/>
      <c r="M344" s="152"/>
      <c r="N344" s="152"/>
      <c r="O344" s="152"/>
      <c r="P344" s="152"/>
      <c r="Q344" s="152"/>
      <c r="R344" s="119"/>
      <c r="S344" s="119"/>
      <c r="T344" s="119"/>
      <c r="U344" s="119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</row>
    <row r="345" ht="15.75" customHeight="1">
      <c r="A345" s="163"/>
      <c r="B345" s="136" t="s">
        <v>618</v>
      </c>
      <c r="C345" s="157"/>
      <c r="D345" s="158"/>
      <c r="E345" s="159"/>
      <c r="F345" s="159"/>
      <c r="G345" s="159"/>
      <c r="H345" s="158"/>
      <c r="I345" s="160"/>
      <c r="J345" s="161"/>
      <c r="K345" s="17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</row>
    <row r="346" ht="15.75" customHeight="1">
      <c r="A346" s="145">
        <v>1.0</v>
      </c>
      <c r="B346" s="146" t="s">
        <v>1310</v>
      </c>
      <c r="C346" s="146" t="s">
        <v>1005</v>
      </c>
      <c r="D346" s="147" t="s">
        <v>109</v>
      </c>
      <c r="E346" s="148" t="s">
        <v>109</v>
      </c>
      <c r="F346" s="147" t="s">
        <v>109</v>
      </c>
      <c r="G346" s="166"/>
      <c r="H346" s="164" t="s">
        <v>109</v>
      </c>
      <c r="I346" s="150" t="s">
        <v>109</v>
      </c>
      <c r="J346" s="141" t="s">
        <v>109</v>
      </c>
      <c r="K346" s="166" t="s">
        <v>109</v>
      </c>
      <c r="L346" s="152"/>
      <c r="M346" s="152"/>
      <c r="N346" s="152"/>
      <c r="O346" s="152"/>
      <c r="P346" s="152"/>
      <c r="Q346" s="152"/>
      <c r="R346" s="119"/>
      <c r="S346" s="119"/>
      <c r="T346" s="119"/>
      <c r="U346" s="119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</row>
    <row r="347" ht="15.75" customHeight="1">
      <c r="A347" s="145">
        <v>2.0</v>
      </c>
      <c r="B347" s="146" t="s">
        <v>1311</v>
      </c>
      <c r="C347" s="146" t="s">
        <v>1005</v>
      </c>
      <c r="D347" s="155" t="s">
        <v>109</v>
      </c>
      <c r="E347" s="148" t="s">
        <v>109</v>
      </c>
      <c r="F347" s="155" t="s">
        <v>109</v>
      </c>
      <c r="G347" s="166"/>
      <c r="H347" s="164" t="s">
        <v>109</v>
      </c>
      <c r="I347" s="150" t="s">
        <v>109</v>
      </c>
      <c r="J347" s="141" t="s">
        <v>109</v>
      </c>
      <c r="K347" s="166" t="s">
        <v>109</v>
      </c>
      <c r="L347" s="156"/>
      <c r="M347" s="156"/>
      <c r="N347" s="156"/>
      <c r="O347" s="156"/>
      <c r="P347" s="156"/>
      <c r="Q347" s="156"/>
      <c r="R347" s="119"/>
      <c r="S347" s="119"/>
      <c r="T347" s="119"/>
      <c r="U347" s="119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</row>
    <row r="348" ht="15.75" customHeight="1">
      <c r="A348" s="190">
        <v>3.0</v>
      </c>
      <c r="B348" s="191" t="s">
        <v>1312</v>
      </c>
      <c r="C348" s="191" t="s">
        <v>1012</v>
      </c>
      <c r="D348" s="147" t="s">
        <v>98</v>
      </c>
      <c r="E348" s="148" t="s">
        <v>98</v>
      </c>
      <c r="F348" s="147" t="s">
        <v>98</v>
      </c>
      <c r="G348" s="166"/>
      <c r="H348" s="170" t="s">
        <v>98</v>
      </c>
      <c r="I348" s="150" t="s">
        <v>98</v>
      </c>
      <c r="J348" s="171" t="s">
        <v>98</v>
      </c>
      <c r="K348" s="172" t="s">
        <v>98</v>
      </c>
      <c r="L348" s="152"/>
      <c r="M348" s="152"/>
      <c r="N348" s="152"/>
      <c r="O348" s="152"/>
      <c r="P348" s="152"/>
      <c r="Q348" s="152"/>
      <c r="R348" s="119"/>
      <c r="S348" s="119"/>
      <c r="T348" s="119"/>
      <c r="U348" s="119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</row>
    <row r="349" ht="15.75" customHeight="1">
      <c r="A349" s="153">
        <v>4.0</v>
      </c>
      <c r="B349" s="154" t="s">
        <v>1313</v>
      </c>
      <c r="C349" s="154" t="s">
        <v>1005</v>
      </c>
      <c r="D349" s="155" t="s">
        <v>109</v>
      </c>
      <c r="E349" s="148" t="s">
        <v>204</v>
      </c>
      <c r="F349" s="155" t="s">
        <v>109</v>
      </c>
      <c r="G349" s="166"/>
      <c r="H349" s="165" t="s">
        <v>109</v>
      </c>
      <c r="I349" s="150" t="s">
        <v>109</v>
      </c>
      <c r="J349" s="141" t="s">
        <v>109</v>
      </c>
      <c r="K349" s="166" t="s">
        <v>109</v>
      </c>
      <c r="L349" s="156"/>
      <c r="M349" s="156"/>
      <c r="N349" s="156"/>
      <c r="O349" s="156"/>
      <c r="P349" s="156"/>
      <c r="Q349" s="156"/>
      <c r="R349" s="119"/>
      <c r="S349" s="119"/>
      <c r="T349" s="119"/>
      <c r="U349" s="119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</row>
    <row r="350">
      <c r="A350" s="145">
        <v>5.0</v>
      </c>
      <c r="B350" s="146" t="s">
        <v>1314</v>
      </c>
      <c r="C350" s="146" t="s">
        <v>1005</v>
      </c>
      <c r="D350" s="147" t="s">
        <v>109</v>
      </c>
      <c r="E350" s="148" t="s">
        <v>109</v>
      </c>
      <c r="F350" s="147" t="s">
        <v>109</v>
      </c>
      <c r="G350" s="166"/>
      <c r="H350" s="164" t="s">
        <v>109</v>
      </c>
      <c r="I350" s="150" t="s">
        <v>109</v>
      </c>
      <c r="J350" s="141" t="s">
        <v>109</v>
      </c>
      <c r="K350" s="166" t="s">
        <v>109</v>
      </c>
      <c r="L350" s="152"/>
      <c r="M350" s="152"/>
      <c r="N350" s="152"/>
      <c r="O350" s="152"/>
      <c r="P350" s="152"/>
      <c r="Q350" s="152"/>
      <c r="R350" s="119"/>
      <c r="S350" s="119"/>
      <c r="T350" s="119"/>
      <c r="U350" s="119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</row>
    <row r="351" ht="15.75" customHeight="1">
      <c r="A351" s="145">
        <v>6.0</v>
      </c>
      <c r="B351" s="146" t="s">
        <v>1315</v>
      </c>
      <c r="C351" s="146" t="s">
        <v>1005</v>
      </c>
      <c r="D351" s="155" t="s">
        <v>109</v>
      </c>
      <c r="E351" s="148" t="s">
        <v>109</v>
      </c>
      <c r="F351" s="155" t="s">
        <v>109</v>
      </c>
      <c r="G351" s="166"/>
      <c r="H351" s="164" t="s">
        <v>109</v>
      </c>
      <c r="I351" s="150" t="s">
        <v>109</v>
      </c>
      <c r="J351" s="141" t="s">
        <v>109</v>
      </c>
      <c r="K351" s="166" t="s">
        <v>109</v>
      </c>
      <c r="L351" s="156"/>
      <c r="M351" s="156"/>
      <c r="N351" s="156"/>
      <c r="O351" s="156"/>
      <c r="P351" s="156"/>
      <c r="Q351" s="156"/>
      <c r="R351" s="119"/>
      <c r="S351" s="119"/>
      <c r="T351" s="119"/>
      <c r="U351" s="119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</row>
    <row r="352" ht="15.75" customHeight="1">
      <c r="A352" s="153">
        <v>7.0</v>
      </c>
      <c r="B352" s="154" t="s">
        <v>1316</v>
      </c>
      <c r="C352" s="154" t="s">
        <v>1005</v>
      </c>
      <c r="D352" s="147" t="s">
        <v>109</v>
      </c>
      <c r="E352" s="148" t="s">
        <v>109</v>
      </c>
      <c r="F352" s="147" t="s">
        <v>109</v>
      </c>
      <c r="G352" s="166"/>
      <c r="H352" s="165" t="s">
        <v>109</v>
      </c>
      <c r="I352" s="150" t="s">
        <v>109</v>
      </c>
      <c r="J352" s="141" t="s">
        <v>109</v>
      </c>
      <c r="K352" s="166" t="s">
        <v>109</v>
      </c>
      <c r="L352" s="152"/>
      <c r="M352" s="152"/>
      <c r="N352" s="152"/>
      <c r="O352" s="152"/>
      <c r="P352" s="152"/>
      <c r="Q352" s="152"/>
      <c r="R352" s="119"/>
      <c r="S352" s="119"/>
      <c r="T352" s="119"/>
      <c r="U352" s="119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</row>
    <row r="353">
      <c r="A353" s="190">
        <v>8.0</v>
      </c>
      <c r="B353" s="191" t="s">
        <v>1317</v>
      </c>
      <c r="C353" s="191" t="s">
        <v>1005</v>
      </c>
      <c r="D353" s="155" t="s">
        <v>109</v>
      </c>
      <c r="E353" s="148" t="s">
        <v>109</v>
      </c>
      <c r="F353" s="155" t="s">
        <v>109</v>
      </c>
      <c r="G353" s="166"/>
      <c r="H353" s="170" t="s">
        <v>109</v>
      </c>
      <c r="I353" s="150" t="s">
        <v>109</v>
      </c>
      <c r="J353" s="171" t="s">
        <v>109</v>
      </c>
      <c r="K353" s="172" t="s">
        <v>109</v>
      </c>
      <c r="L353" s="156"/>
      <c r="M353" s="156"/>
      <c r="N353" s="156"/>
      <c r="O353" s="156"/>
      <c r="P353" s="156"/>
      <c r="Q353" s="156"/>
      <c r="R353" s="119"/>
      <c r="S353" s="119"/>
      <c r="T353" s="119"/>
      <c r="U353" s="119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</row>
    <row r="354" ht="15.75" customHeight="1">
      <c r="A354" s="153">
        <v>9.0</v>
      </c>
      <c r="B354" s="154" t="s">
        <v>1318</v>
      </c>
      <c r="C354" s="154" t="s">
        <v>1012</v>
      </c>
      <c r="D354" s="147" t="s">
        <v>98</v>
      </c>
      <c r="E354" s="148" t="s">
        <v>98</v>
      </c>
      <c r="F354" s="147" t="s">
        <v>98</v>
      </c>
      <c r="G354" s="166"/>
      <c r="H354" s="165" t="s">
        <v>98</v>
      </c>
      <c r="I354" s="150" t="s">
        <v>98</v>
      </c>
      <c r="J354" s="141" t="s">
        <v>98</v>
      </c>
      <c r="K354" s="166" t="s">
        <v>98</v>
      </c>
      <c r="L354" s="152"/>
      <c r="M354" s="152"/>
      <c r="N354" s="152"/>
      <c r="O354" s="152"/>
      <c r="P354" s="152"/>
      <c r="Q354" s="152"/>
      <c r="R354" s="119"/>
      <c r="S354" s="119"/>
      <c r="T354" s="119"/>
      <c r="U354" s="119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</row>
    <row r="355" ht="15.75" customHeight="1">
      <c r="A355" s="153">
        <v>10.0</v>
      </c>
      <c r="B355" s="154" t="s">
        <v>1319</v>
      </c>
      <c r="C355" s="154" t="s">
        <v>1005</v>
      </c>
      <c r="D355" s="155" t="s">
        <v>109</v>
      </c>
      <c r="E355" s="148" t="s">
        <v>109</v>
      </c>
      <c r="F355" s="155" t="s">
        <v>109</v>
      </c>
      <c r="G355" s="166"/>
      <c r="H355" s="165" t="s">
        <v>109</v>
      </c>
      <c r="I355" s="150" t="s">
        <v>109</v>
      </c>
      <c r="J355" s="141" t="s">
        <v>109</v>
      </c>
      <c r="K355" s="166" t="s">
        <v>109</v>
      </c>
      <c r="L355" s="156"/>
      <c r="M355" s="156"/>
      <c r="N355" s="156"/>
      <c r="O355" s="156"/>
      <c r="P355" s="156"/>
      <c r="Q355" s="156"/>
      <c r="R355" s="119"/>
      <c r="S355" s="119"/>
      <c r="T355" s="119"/>
      <c r="U355" s="119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</row>
    <row r="356" ht="15.75" customHeight="1">
      <c r="A356" s="190">
        <v>11.0</v>
      </c>
      <c r="B356" s="191" t="s">
        <v>1320</v>
      </c>
      <c r="C356" s="191" t="s">
        <v>1012</v>
      </c>
      <c r="D356" s="147" t="s">
        <v>98</v>
      </c>
      <c r="E356" s="148" t="s">
        <v>98</v>
      </c>
      <c r="F356" s="147" t="s">
        <v>98</v>
      </c>
      <c r="G356" s="166"/>
      <c r="H356" s="170" t="s">
        <v>98</v>
      </c>
      <c r="I356" s="150" t="s">
        <v>98</v>
      </c>
      <c r="J356" s="171" t="s">
        <v>98</v>
      </c>
      <c r="K356" s="172" t="s">
        <v>98</v>
      </c>
      <c r="L356" s="152"/>
      <c r="M356" s="152"/>
      <c r="N356" s="152"/>
      <c r="O356" s="152"/>
      <c r="P356" s="152"/>
      <c r="Q356" s="152"/>
      <c r="R356" s="119"/>
      <c r="S356" s="119"/>
      <c r="T356" s="119"/>
      <c r="U356" s="119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</row>
    <row r="357" ht="15.75" customHeight="1">
      <c r="A357" s="145">
        <v>12.0</v>
      </c>
      <c r="B357" s="146" t="s">
        <v>1321</v>
      </c>
      <c r="C357" s="146" t="s">
        <v>1005</v>
      </c>
      <c r="D357" s="155" t="s">
        <v>109</v>
      </c>
      <c r="E357" s="148" t="s">
        <v>109</v>
      </c>
      <c r="F357" s="155" t="s">
        <v>109</v>
      </c>
      <c r="G357" s="166"/>
      <c r="H357" s="164" t="s">
        <v>109</v>
      </c>
      <c r="I357" s="150" t="s">
        <v>109</v>
      </c>
      <c r="J357" s="141" t="s">
        <v>109</v>
      </c>
      <c r="K357" s="166" t="s">
        <v>109</v>
      </c>
      <c r="L357" s="156"/>
      <c r="M357" s="156"/>
      <c r="N357" s="156"/>
      <c r="O357" s="156"/>
      <c r="P357" s="156"/>
      <c r="Q357" s="156"/>
      <c r="R357" s="119"/>
      <c r="S357" s="119"/>
      <c r="T357" s="119"/>
      <c r="U357" s="119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</row>
    <row r="358" ht="15.75" customHeight="1">
      <c r="A358" s="145">
        <v>13.0</v>
      </c>
      <c r="B358" s="146" t="s">
        <v>1322</v>
      </c>
      <c r="C358" s="146" t="s">
        <v>1012</v>
      </c>
      <c r="D358" s="147" t="s">
        <v>98</v>
      </c>
      <c r="E358" s="148" t="s">
        <v>98</v>
      </c>
      <c r="F358" s="147" t="s">
        <v>98</v>
      </c>
      <c r="G358" s="166"/>
      <c r="H358" s="164" t="s">
        <v>98</v>
      </c>
      <c r="I358" s="150" t="s">
        <v>98</v>
      </c>
      <c r="J358" s="141" t="s">
        <v>98</v>
      </c>
      <c r="K358" s="166" t="s">
        <v>98</v>
      </c>
      <c r="L358" s="152"/>
      <c r="M358" s="152"/>
      <c r="N358" s="152"/>
      <c r="O358" s="152"/>
      <c r="P358" s="152"/>
      <c r="Q358" s="152"/>
      <c r="R358" s="119"/>
      <c r="S358" s="119"/>
      <c r="T358" s="119"/>
      <c r="U358" s="119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</row>
    <row r="359" ht="15.75" customHeight="1">
      <c r="A359" s="190">
        <v>14.0</v>
      </c>
      <c r="B359" s="191" t="s">
        <v>1323</v>
      </c>
      <c r="C359" s="191" t="s">
        <v>1005</v>
      </c>
      <c r="D359" s="155" t="s">
        <v>109</v>
      </c>
      <c r="E359" s="148" t="s">
        <v>109</v>
      </c>
      <c r="F359" s="155" t="s">
        <v>109</v>
      </c>
      <c r="G359" s="166"/>
      <c r="H359" s="170" t="s">
        <v>109</v>
      </c>
      <c r="I359" s="150" t="s">
        <v>109</v>
      </c>
      <c r="J359" s="171" t="s">
        <v>109</v>
      </c>
      <c r="K359" s="172" t="s">
        <v>109</v>
      </c>
      <c r="L359" s="156"/>
      <c r="M359" s="156"/>
      <c r="N359" s="156"/>
      <c r="O359" s="156"/>
      <c r="P359" s="156"/>
      <c r="Q359" s="156"/>
      <c r="R359" s="119"/>
      <c r="S359" s="119"/>
      <c r="T359" s="119"/>
      <c r="U359" s="119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</row>
    <row r="360" ht="15.75" customHeight="1">
      <c r="A360" s="153">
        <v>15.0</v>
      </c>
      <c r="B360" s="154" t="s">
        <v>1324</v>
      </c>
      <c r="C360" s="154" t="s">
        <v>1005</v>
      </c>
      <c r="D360" s="147" t="s">
        <v>109</v>
      </c>
      <c r="E360" s="148" t="s">
        <v>109</v>
      </c>
      <c r="F360" s="147" t="s">
        <v>109</v>
      </c>
      <c r="G360" s="166"/>
      <c r="H360" s="165" t="s">
        <v>109</v>
      </c>
      <c r="I360" s="150" t="s">
        <v>109</v>
      </c>
      <c r="J360" s="141" t="s">
        <v>109</v>
      </c>
      <c r="K360" s="166" t="s">
        <v>109</v>
      </c>
      <c r="L360" s="152"/>
      <c r="M360" s="152"/>
      <c r="N360" s="152"/>
      <c r="O360" s="152"/>
      <c r="P360" s="152"/>
      <c r="Q360" s="152"/>
      <c r="R360" s="119"/>
      <c r="S360" s="119"/>
      <c r="T360" s="119"/>
      <c r="U360" s="119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</row>
    <row r="361">
      <c r="A361" s="153">
        <v>16.0</v>
      </c>
      <c r="B361" s="154" t="s">
        <v>1325</v>
      </c>
      <c r="C361" s="154" t="s">
        <v>1005</v>
      </c>
      <c r="D361" s="155" t="s">
        <v>109</v>
      </c>
      <c r="E361" s="148" t="s">
        <v>109</v>
      </c>
      <c r="F361" s="155" t="s">
        <v>109</v>
      </c>
      <c r="G361" s="166"/>
      <c r="H361" s="165" t="s">
        <v>109</v>
      </c>
      <c r="I361" s="150" t="s">
        <v>109</v>
      </c>
      <c r="J361" s="141" t="s">
        <v>109</v>
      </c>
      <c r="K361" s="166" t="s">
        <v>109</v>
      </c>
      <c r="L361" s="156"/>
      <c r="M361" s="156"/>
      <c r="N361" s="156"/>
      <c r="O361" s="156"/>
      <c r="P361" s="156"/>
      <c r="Q361" s="156"/>
      <c r="R361" s="119"/>
      <c r="S361" s="119"/>
      <c r="T361" s="119"/>
      <c r="U361" s="119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</row>
    <row r="362" ht="15.75" customHeight="1">
      <c r="A362" s="142"/>
      <c r="B362" s="209" t="s">
        <v>632</v>
      </c>
      <c r="C362" s="210"/>
      <c r="D362" s="159"/>
      <c r="E362" s="140"/>
      <c r="F362" s="140"/>
      <c r="G362" s="140"/>
      <c r="H362" s="159"/>
      <c r="I362" s="140"/>
      <c r="J362" s="211"/>
      <c r="K362" s="138"/>
      <c r="L362" s="142"/>
      <c r="M362" s="142"/>
      <c r="N362" s="142"/>
      <c r="O362" s="142"/>
      <c r="P362" s="142"/>
      <c r="Q362" s="142"/>
      <c r="R362" s="143"/>
      <c r="S362" s="143"/>
      <c r="T362" s="143"/>
      <c r="U362" s="143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</row>
    <row r="363" ht="15.75" customHeight="1">
      <c r="A363" s="145">
        <v>1.0</v>
      </c>
      <c r="B363" s="146" t="s">
        <v>1326</v>
      </c>
      <c r="C363" s="146" t="s">
        <v>1005</v>
      </c>
      <c r="D363" s="147" t="s">
        <v>109</v>
      </c>
      <c r="E363" s="148" t="s">
        <v>109</v>
      </c>
      <c r="F363" s="147" t="s">
        <v>109</v>
      </c>
      <c r="G363" s="166"/>
      <c r="H363" s="164" t="s">
        <v>109</v>
      </c>
      <c r="I363" s="150" t="s">
        <v>204</v>
      </c>
      <c r="J363" s="141" t="s">
        <v>109</v>
      </c>
      <c r="K363" s="166" t="s">
        <v>109</v>
      </c>
      <c r="L363" s="152"/>
      <c r="M363" s="152"/>
      <c r="N363" s="152"/>
      <c r="O363" s="152"/>
      <c r="P363" s="152"/>
      <c r="Q363" s="152"/>
      <c r="R363" s="119"/>
      <c r="S363" s="119"/>
      <c r="T363" s="119"/>
      <c r="U363" s="119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</row>
    <row r="364" ht="15.75" customHeight="1">
      <c r="A364" s="167">
        <v>2.0</v>
      </c>
      <c r="B364" s="191" t="s">
        <v>1327</v>
      </c>
      <c r="C364" s="191" t="s">
        <v>1005</v>
      </c>
      <c r="D364" s="155" t="s">
        <v>109</v>
      </c>
      <c r="E364" s="148" t="s">
        <v>109</v>
      </c>
      <c r="F364" s="155" t="s">
        <v>109</v>
      </c>
      <c r="G364" s="166"/>
      <c r="H364" s="170" t="s">
        <v>109</v>
      </c>
      <c r="I364" s="150" t="s">
        <v>109</v>
      </c>
      <c r="J364" s="171" t="s">
        <v>109</v>
      </c>
      <c r="K364" s="172" t="s">
        <v>109</v>
      </c>
      <c r="L364" s="156"/>
      <c r="M364" s="156"/>
      <c r="N364" s="156"/>
      <c r="O364" s="156"/>
      <c r="P364" s="156"/>
      <c r="Q364" s="156"/>
      <c r="R364" s="119"/>
      <c r="S364" s="119"/>
      <c r="T364" s="119"/>
      <c r="U364" s="119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</row>
    <row r="365" ht="15.75" customHeight="1">
      <c r="A365" s="145">
        <v>3.0</v>
      </c>
      <c r="B365" s="146" t="s">
        <v>1328</v>
      </c>
      <c r="C365" s="146" t="s">
        <v>1005</v>
      </c>
      <c r="D365" s="147" t="s">
        <v>109</v>
      </c>
      <c r="E365" s="148" t="s">
        <v>109</v>
      </c>
      <c r="F365" s="147" t="s">
        <v>109</v>
      </c>
      <c r="G365" s="166"/>
      <c r="H365" s="164" t="s">
        <v>109</v>
      </c>
      <c r="I365" s="150" t="s">
        <v>109</v>
      </c>
      <c r="J365" s="141" t="s">
        <v>109</v>
      </c>
      <c r="K365" s="166" t="s">
        <v>109</v>
      </c>
      <c r="L365" s="152"/>
      <c r="M365" s="152"/>
      <c r="N365" s="152"/>
      <c r="O365" s="152"/>
      <c r="P365" s="152"/>
      <c r="Q365" s="152"/>
      <c r="R365" s="119"/>
      <c r="S365" s="119"/>
      <c r="T365" s="119"/>
      <c r="U365" s="119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</row>
    <row r="366" ht="15.75" customHeight="1">
      <c r="A366" s="153">
        <v>4.0</v>
      </c>
      <c r="B366" s="154" t="s">
        <v>1329</v>
      </c>
      <c r="C366" s="154" t="s">
        <v>1005</v>
      </c>
      <c r="D366" s="155" t="s">
        <v>109</v>
      </c>
      <c r="E366" s="148" t="s">
        <v>109</v>
      </c>
      <c r="F366" s="155" t="s">
        <v>109</v>
      </c>
      <c r="G366" s="166"/>
      <c r="H366" s="165" t="s">
        <v>109</v>
      </c>
      <c r="I366" s="150" t="s">
        <v>109</v>
      </c>
      <c r="J366" s="141" t="s">
        <v>109</v>
      </c>
      <c r="K366" s="166" t="s">
        <v>109</v>
      </c>
      <c r="L366" s="156"/>
      <c r="M366" s="156"/>
      <c r="N366" s="156"/>
      <c r="O366" s="156"/>
      <c r="P366" s="156"/>
      <c r="Q366" s="156"/>
      <c r="R366" s="119"/>
      <c r="S366" s="119"/>
      <c r="T366" s="119"/>
      <c r="U366" s="119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</row>
    <row r="367" ht="15.75" customHeight="1">
      <c r="A367" s="145">
        <v>5.0</v>
      </c>
      <c r="B367" s="146" t="s">
        <v>1330</v>
      </c>
      <c r="C367" s="146" t="s">
        <v>1005</v>
      </c>
      <c r="D367" s="147" t="s">
        <v>109</v>
      </c>
      <c r="E367" s="148" t="s">
        <v>109</v>
      </c>
      <c r="F367" s="147" t="s">
        <v>109</v>
      </c>
      <c r="G367" s="166"/>
      <c r="H367" s="164" t="s">
        <v>109</v>
      </c>
      <c r="I367" s="150" t="s">
        <v>109</v>
      </c>
      <c r="J367" s="141" t="s">
        <v>109</v>
      </c>
      <c r="K367" s="166" t="s">
        <v>109</v>
      </c>
      <c r="L367" s="152"/>
      <c r="M367" s="152"/>
      <c r="N367" s="152"/>
      <c r="O367" s="152"/>
      <c r="P367" s="152"/>
      <c r="Q367" s="152"/>
      <c r="R367" s="119"/>
      <c r="S367" s="119"/>
      <c r="T367" s="119"/>
      <c r="U367" s="119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</row>
    <row r="368" ht="15.75" customHeight="1">
      <c r="A368" s="163"/>
      <c r="B368" s="136" t="s">
        <v>637</v>
      </c>
      <c r="C368" s="157"/>
      <c r="D368" s="158"/>
      <c r="E368" s="159"/>
      <c r="F368" s="159"/>
      <c r="G368" s="159"/>
      <c r="H368" s="158"/>
      <c r="I368" s="160"/>
      <c r="J368" s="161"/>
      <c r="K368" s="17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</row>
    <row r="369" ht="15.75" customHeight="1">
      <c r="A369" s="153">
        <v>1.0</v>
      </c>
      <c r="B369" s="154" t="s">
        <v>1331</v>
      </c>
      <c r="C369" s="154" t="s">
        <v>1012</v>
      </c>
      <c r="D369" s="147" t="s">
        <v>98</v>
      </c>
      <c r="E369" s="148" t="s">
        <v>98</v>
      </c>
      <c r="F369" s="147" t="s">
        <v>98</v>
      </c>
      <c r="G369" s="166"/>
      <c r="H369" s="165" t="s">
        <v>98</v>
      </c>
      <c r="I369" s="150" t="s">
        <v>98</v>
      </c>
      <c r="J369" s="141" t="s">
        <v>98</v>
      </c>
      <c r="K369" s="166" t="s">
        <v>98</v>
      </c>
      <c r="L369" s="152"/>
      <c r="M369" s="152"/>
      <c r="N369" s="152"/>
      <c r="O369" s="152"/>
      <c r="P369" s="152"/>
      <c r="Q369" s="152"/>
      <c r="R369" s="119"/>
      <c r="S369" s="119"/>
      <c r="T369" s="119"/>
      <c r="U369" s="119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</row>
    <row r="370" ht="15.75" customHeight="1">
      <c r="A370" s="145">
        <v>2.0</v>
      </c>
      <c r="B370" s="146" t="s">
        <v>1332</v>
      </c>
      <c r="C370" s="146" t="s">
        <v>1005</v>
      </c>
      <c r="D370" s="155" t="s">
        <v>109</v>
      </c>
      <c r="E370" s="148" t="s">
        <v>109</v>
      </c>
      <c r="F370" s="155" t="s">
        <v>109</v>
      </c>
      <c r="G370" s="166"/>
      <c r="H370" s="164" t="s">
        <v>109</v>
      </c>
      <c r="I370" s="150" t="s">
        <v>109</v>
      </c>
      <c r="J370" s="141" t="s">
        <v>109</v>
      </c>
      <c r="K370" s="166" t="s">
        <v>109</v>
      </c>
      <c r="L370" s="156"/>
      <c r="M370" s="156"/>
      <c r="N370" s="156"/>
      <c r="O370" s="156"/>
      <c r="P370" s="156"/>
      <c r="Q370" s="156"/>
      <c r="R370" s="119"/>
      <c r="S370" s="119"/>
      <c r="T370" s="119"/>
      <c r="U370" s="119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</row>
    <row r="371" ht="15.75" customHeight="1">
      <c r="A371" s="190">
        <v>3.0</v>
      </c>
      <c r="B371" s="191" t="s">
        <v>1333</v>
      </c>
      <c r="C371" s="191" t="s">
        <v>1012</v>
      </c>
      <c r="D371" s="147" t="s">
        <v>98</v>
      </c>
      <c r="E371" s="148" t="s">
        <v>98</v>
      </c>
      <c r="F371" s="147" t="s">
        <v>98</v>
      </c>
      <c r="G371" s="166"/>
      <c r="H371" s="170" t="s">
        <v>98</v>
      </c>
      <c r="I371" s="150" t="s">
        <v>98</v>
      </c>
      <c r="J371" s="171" t="s">
        <v>98</v>
      </c>
      <c r="K371" s="172" t="s">
        <v>98</v>
      </c>
      <c r="L371" s="152"/>
      <c r="M371" s="152"/>
      <c r="N371" s="152"/>
      <c r="O371" s="152"/>
      <c r="P371" s="152"/>
      <c r="Q371" s="152"/>
      <c r="R371" s="119"/>
      <c r="S371" s="119"/>
      <c r="T371" s="119"/>
      <c r="U371" s="119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</row>
    <row r="372">
      <c r="A372" s="145">
        <v>4.0</v>
      </c>
      <c r="B372" s="146" t="s">
        <v>1334</v>
      </c>
      <c r="C372" s="146" t="s">
        <v>1012</v>
      </c>
      <c r="D372" s="155" t="s">
        <v>98</v>
      </c>
      <c r="E372" s="148" t="s">
        <v>98</v>
      </c>
      <c r="F372" s="155" t="s">
        <v>98</v>
      </c>
      <c r="G372" s="166"/>
      <c r="H372" s="164" t="s">
        <v>204</v>
      </c>
      <c r="I372" s="150" t="s">
        <v>98</v>
      </c>
      <c r="J372" s="141" t="s">
        <v>98</v>
      </c>
      <c r="K372" s="166" t="s">
        <v>98</v>
      </c>
      <c r="L372" s="156"/>
      <c r="M372" s="156"/>
      <c r="N372" s="156"/>
      <c r="O372" s="156"/>
      <c r="P372" s="156"/>
      <c r="Q372" s="156"/>
      <c r="R372" s="119"/>
      <c r="S372" s="119"/>
      <c r="T372" s="119"/>
      <c r="U372" s="119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</row>
    <row r="373" ht="15.75" customHeight="1">
      <c r="A373" s="153">
        <v>5.0</v>
      </c>
      <c r="B373" s="154" t="s">
        <v>1335</v>
      </c>
      <c r="C373" s="154" t="s">
        <v>1012</v>
      </c>
      <c r="D373" s="147" t="s">
        <v>109</v>
      </c>
      <c r="E373" s="148" t="s">
        <v>109</v>
      </c>
      <c r="F373" s="147" t="s">
        <v>98</v>
      </c>
      <c r="G373" s="166"/>
      <c r="H373" s="165" t="s">
        <v>98</v>
      </c>
      <c r="I373" s="150" t="s">
        <v>98</v>
      </c>
      <c r="J373" s="141" t="s">
        <v>98</v>
      </c>
      <c r="K373" s="150" t="s">
        <v>109</v>
      </c>
      <c r="L373" s="152"/>
      <c r="M373" s="152"/>
      <c r="N373" s="152"/>
      <c r="O373" s="152"/>
      <c r="P373" s="152"/>
      <c r="Q373" s="152"/>
      <c r="R373" s="119"/>
      <c r="S373" s="119"/>
      <c r="T373" s="119"/>
      <c r="U373" s="119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</row>
    <row r="374" ht="15.75" customHeight="1">
      <c r="A374" s="163"/>
      <c r="B374" s="136" t="s">
        <v>643</v>
      </c>
      <c r="C374" s="157"/>
      <c r="D374" s="158"/>
      <c r="E374" s="159"/>
      <c r="F374" s="159"/>
      <c r="G374" s="159"/>
      <c r="H374" s="158"/>
      <c r="I374" s="160"/>
      <c r="J374" s="161"/>
      <c r="K374" s="17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</row>
    <row r="375" ht="15.75" customHeight="1">
      <c r="A375" s="145">
        <v>1.0</v>
      </c>
      <c r="B375" s="146" t="s">
        <v>1336</v>
      </c>
      <c r="C375" s="146" t="s">
        <v>1012</v>
      </c>
      <c r="D375" s="147" t="s">
        <v>98</v>
      </c>
      <c r="E375" s="148" t="s">
        <v>98</v>
      </c>
      <c r="F375" s="147" t="s">
        <v>98</v>
      </c>
      <c r="G375" s="166"/>
      <c r="H375" s="164" t="s">
        <v>98</v>
      </c>
      <c r="I375" s="150" t="s">
        <v>98</v>
      </c>
      <c r="J375" s="141" t="s">
        <v>98</v>
      </c>
      <c r="K375" s="166" t="s">
        <v>98</v>
      </c>
      <c r="L375" s="152"/>
      <c r="M375" s="152"/>
      <c r="N375" s="152"/>
      <c r="O375" s="152"/>
      <c r="P375" s="152"/>
      <c r="Q375" s="152"/>
      <c r="R375" s="119"/>
      <c r="S375" s="119"/>
      <c r="T375" s="119"/>
      <c r="U375" s="119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</row>
    <row r="376" ht="15.75" customHeight="1">
      <c r="A376" s="153">
        <v>2.0</v>
      </c>
      <c r="B376" s="154" t="s">
        <v>1337</v>
      </c>
      <c r="C376" s="154" t="s">
        <v>1012</v>
      </c>
      <c r="D376" s="155" t="s">
        <v>98</v>
      </c>
      <c r="E376" s="148" t="s">
        <v>98</v>
      </c>
      <c r="F376" s="155" t="s">
        <v>98</v>
      </c>
      <c r="G376" s="166"/>
      <c r="H376" s="165" t="s">
        <v>98</v>
      </c>
      <c r="I376" s="150" t="s">
        <v>98</v>
      </c>
      <c r="J376" s="141" t="s">
        <v>98</v>
      </c>
      <c r="K376" s="166" t="s">
        <v>98</v>
      </c>
      <c r="L376" s="156"/>
      <c r="M376" s="156"/>
      <c r="N376" s="156"/>
      <c r="O376" s="156"/>
      <c r="P376" s="156"/>
      <c r="Q376" s="156"/>
      <c r="R376" s="119"/>
      <c r="S376" s="119"/>
      <c r="T376" s="119"/>
      <c r="U376" s="119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</row>
    <row r="377" ht="15.75" customHeight="1">
      <c r="A377" s="153">
        <v>3.0</v>
      </c>
      <c r="B377" s="154" t="s">
        <v>1338</v>
      </c>
      <c r="C377" s="154" t="s">
        <v>1005</v>
      </c>
      <c r="D377" s="147" t="s">
        <v>109</v>
      </c>
      <c r="E377" s="148" t="s">
        <v>109</v>
      </c>
      <c r="F377" s="147" t="s">
        <v>109</v>
      </c>
      <c r="G377" s="166"/>
      <c r="H377" s="165" t="s">
        <v>109</v>
      </c>
      <c r="I377" s="150" t="s">
        <v>109</v>
      </c>
      <c r="J377" s="141" t="s">
        <v>109</v>
      </c>
      <c r="K377" s="166" t="s">
        <v>109</v>
      </c>
      <c r="L377" s="152"/>
      <c r="M377" s="152"/>
      <c r="N377" s="152"/>
      <c r="O377" s="152"/>
      <c r="P377" s="152"/>
      <c r="Q377" s="152"/>
      <c r="R377" s="119"/>
      <c r="S377" s="119"/>
      <c r="T377" s="119"/>
      <c r="U377" s="119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</row>
    <row r="378" ht="15.75" customHeight="1">
      <c r="A378" s="153">
        <v>4.0</v>
      </c>
      <c r="B378" s="154" t="s">
        <v>1339</v>
      </c>
      <c r="C378" s="154" t="s">
        <v>1005</v>
      </c>
      <c r="D378" s="155" t="s">
        <v>109</v>
      </c>
      <c r="E378" s="148" t="s">
        <v>109</v>
      </c>
      <c r="F378" s="155" t="s">
        <v>109</v>
      </c>
      <c r="G378" s="166"/>
      <c r="H378" s="165" t="s">
        <v>109</v>
      </c>
      <c r="I378" s="150" t="s">
        <v>109</v>
      </c>
      <c r="J378" s="141" t="s">
        <v>109</v>
      </c>
      <c r="K378" s="166" t="s">
        <v>109</v>
      </c>
      <c r="L378" s="156"/>
      <c r="M378" s="156"/>
      <c r="N378" s="156"/>
      <c r="O378" s="156"/>
      <c r="P378" s="156"/>
      <c r="Q378" s="156"/>
      <c r="R378" s="119"/>
      <c r="S378" s="119"/>
      <c r="T378" s="119"/>
      <c r="U378" s="119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</row>
    <row r="379" ht="15.75" customHeight="1">
      <c r="A379" s="190">
        <v>5.0</v>
      </c>
      <c r="B379" s="191" t="s">
        <v>1340</v>
      </c>
      <c r="C379" s="191" t="s">
        <v>1005</v>
      </c>
      <c r="D379" s="147" t="s">
        <v>109</v>
      </c>
      <c r="E379" s="148" t="s">
        <v>109</v>
      </c>
      <c r="F379" s="147" t="s">
        <v>109</v>
      </c>
      <c r="G379" s="166"/>
      <c r="H379" s="170" t="s">
        <v>109</v>
      </c>
      <c r="I379" s="150" t="s">
        <v>109</v>
      </c>
      <c r="J379" s="171" t="s">
        <v>109</v>
      </c>
      <c r="K379" s="172" t="s">
        <v>109</v>
      </c>
      <c r="L379" s="152"/>
      <c r="M379" s="152"/>
      <c r="N379" s="152"/>
      <c r="O379" s="152"/>
      <c r="P379" s="152"/>
      <c r="Q379" s="152"/>
      <c r="R379" s="119"/>
      <c r="S379" s="119"/>
      <c r="T379" s="119"/>
      <c r="U379" s="119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</row>
    <row r="380" ht="15.75" customHeight="1">
      <c r="A380" s="145">
        <v>6.0</v>
      </c>
      <c r="B380" s="146" t="s">
        <v>1341</v>
      </c>
      <c r="C380" s="146" t="s">
        <v>1005</v>
      </c>
      <c r="D380" s="155" t="s">
        <v>109</v>
      </c>
      <c r="E380" s="148" t="s">
        <v>109</v>
      </c>
      <c r="F380" s="155" t="s">
        <v>109</v>
      </c>
      <c r="G380" s="166"/>
      <c r="H380" s="164" t="s">
        <v>109</v>
      </c>
      <c r="I380" s="150" t="s">
        <v>109</v>
      </c>
      <c r="J380" s="141" t="s">
        <v>109</v>
      </c>
      <c r="K380" s="166" t="s">
        <v>109</v>
      </c>
      <c r="L380" s="156"/>
      <c r="M380" s="156"/>
      <c r="N380" s="156"/>
      <c r="O380" s="156"/>
      <c r="P380" s="156"/>
      <c r="Q380" s="156"/>
      <c r="R380" s="119"/>
      <c r="S380" s="119"/>
      <c r="T380" s="119"/>
      <c r="U380" s="119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</row>
    <row r="381" ht="15.75" customHeight="1">
      <c r="A381" s="153">
        <v>7.0</v>
      </c>
      <c r="B381" s="154" t="s">
        <v>1342</v>
      </c>
      <c r="C381" s="154" t="s">
        <v>1005</v>
      </c>
      <c r="D381" s="147" t="s">
        <v>109</v>
      </c>
      <c r="E381" s="148" t="s">
        <v>109</v>
      </c>
      <c r="F381" s="147" t="s">
        <v>109</v>
      </c>
      <c r="G381" s="166"/>
      <c r="H381" s="165" t="s">
        <v>109</v>
      </c>
      <c r="I381" s="150" t="s">
        <v>109</v>
      </c>
      <c r="J381" s="141" t="s">
        <v>109</v>
      </c>
      <c r="K381" s="166" t="s">
        <v>109</v>
      </c>
      <c r="L381" s="152"/>
      <c r="M381" s="152"/>
      <c r="N381" s="152"/>
      <c r="O381" s="152"/>
      <c r="P381" s="152"/>
      <c r="Q381" s="152"/>
      <c r="R381" s="119"/>
      <c r="S381" s="119"/>
      <c r="T381" s="119"/>
      <c r="U381" s="119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</row>
    <row r="382" ht="15.75" customHeight="1">
      <c r="A382" s="145">
        <v>8.0</v>
      </c>
      <c r="B382" s="146" t="s">
        <v>1343</v>
      </c>
      <c r="C382" s="146" t="s">
        <v>1005</v>
      </c>
      <c r="D382" s="155" t="s">
        <v>109</v>
      </c>
      <c r="E382" s="148" t="s">
        <v>109</v>
      </c>
      <c r="F382" s="155" t="s">
        <v>109</v>
      </c>
      <c r="G382" s="166"/>
      <c r="H382" s="164" t="s">
        <v>109</v>
      </c>
      <c r="I382" s="150" t="s">
        <v>109</v>
      </c>
      <c r="J382" s="141" t="s">
        <v>109</v>
      </c>
      <c r="K382" s="166" t="s">
        <v>109</v>
      </c>
      <c r="L382" s="156"/>
      <c r="M382" s="156"/>
      <c r="N382" s="156"/>
      <c r="O382" s="156"/>
      <c r="P382" s="156"/>
      <c r="Q382" s="156"/>
      <c r="R382" s="119"/>
      <c r="S382" s="119"/>
      <c r="T382" s="119"/>
      <c r="U382" s="119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</row>
    <row r="383" ht="15.75" customHeight="1">
      <c r="A383" s="190">
        <v>9.0</v>
      </c>
      <c r="B383" s="191" t="s">
        <v>1344</v>
      </c>
      <c r="C383" s="191" t="s">
        <v>1005</v>
      </c>
      <c r="D383" s="147" t="s">
        <v>109</v>
      </c>
      <c r="E383" s="148" t="s">
        <v>109</v>
      </c>
      <c r="F383" s="147" t="s">
        <v>109</v>
      </c>
      <c r="G383" s="166"/>
      <c r="H383" s="170" t="s">
        <v>109</v>
      </c>
      <c r="I383" s="150" t="s">
        <v>109</v>
      </c>
      <c r="J383" s="171" t="s">
        <v>109</v>
      </c>
      <c r="K383" s="172" t="s">
        <v>109</v>
      </c>
      <c r="L383" s="152"/>
      <c r="M383" s="152"/>
      <c r="N383" s="152"/>
      <c r="O383" s="152"/>
      <c r="P383" s="152"/>
      <c r="Q383" s="152"/>
      <c r="R383" s="119"/>
      <c r="S383" s="119"/>
      <c r="T383" s="119"/>
      <c r="U383" s="119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</row>
    <row r="384" ht="15.75" customHeight="1">
      <c r="A384" s="145">
        <v>10.0</v>
      </c>
      <c r="B384" s="146" t="s">
        <v>1345</v>
      </c>
      <c r="C384" s="146" t="s">
        <v>1005</v>
      </c>
      <c r="D384" s="155" t="s">
        <v>109</v>
      </c>
      <c r="E384" s="148" t="s">
        <v>109</v>
      </c>
      <c r="F384" s="155" t="s">
        <v>109</v>
      </c>
      <c r="G384" s="166"/>
      <c r="H384" s="164" t="s">
        <v>204</v>
      </c>
      <c r="I384" s="150" t="s">
        <v>109</v>
      </c>
      <c r="J384" s="141" t="s">
        <v>109</v>
      </c>
      <c r="K384" s="166" t="s">
        <v>109</v>
      </c>
      <c r="L384" s="156"/>
      <c r="M384" s="156"/>
      <c r="N384" s="156"/>
      <c r="O384" s="156"/>
      <c r="P384" s="156"/>
      <c r="Q384" s="156"/>
      <c r="R384" s="119"/>
      <c r="S384" s="119"/>
      <c r="T384" s="119"/>
      <c r="U384" s="119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</row>
    <row r="385" ht="15.75" customHeight="1">
      <c r="A385" s="145">
        <v>11.0</v>
      </c>
      <c r="B385" s="146" t="s">
        <v>1346</v>
      </c>
      <c r="C385" s="146" t="s">
        <v>1005</v>
      </c>
      <c r="D385" s="147" t="s">
        <v>109</v>
      </c>
      <c r="E385" s="148" t="s">
        <v>109</v>
      </c>
      <c r="F385" s="147" t="s">
        <v>109</v>
      </c>
      <c r="G385" s="166"/>
      <c r="H385" s="164" t="s">
        <v>109</v>
      </c>
      <c r="I385" s="150" t="s">
        <v>204</v>
      </c>
      <c r="J385" s="141" t="s">
        <v>109</v>
      </c>
      <c r="K385" s="166" t="s">
        <v>109</v>
      </c>
      <c r="L385" s="152"/>
      <c r="M385" s="152"/>
      <c r="N385" s="152"/>
      <c r="O385" s="152"/>
      <c r="P385" s="152"/>
      <c r="Q385" s="152"/>
      <c r="R385" s="119"/>
      <c r="S385" s="119"/>
      <c r="T385" s="119"/>
      <c r="U385" s="119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</row>
    <row r="386" ht="15.75" customHeight="1">
      <c r="A386" s="153">
        <v>12.0</v>
      </c>
      <c r="B386" s="154" t="s">
        <v>1347</v>
      </c>
      <c r="C386" s="154" t="s">
        <v>1005</v>
      </c>
      <c r="D386" s="155" t="s">
        <v>109</v>
      </c>
      <c r="E386" s="148" t="s">
        <v>109</v>
      </c>
      <c r="F386" s="155" t="s">
        <v>109</v>
      </c>
      <c r="G386" s="166"/>
      <c r="H386" s="165" t="s">
        <v>109</v>
      </c>
      <c r="I386" s="150" t="s">
        <v>109</v>
      </c>
      <c r="J386" s="141" t="s">
        <v>109</v>
      </c>
      <c r="K386" s="166" t="s">
        <v>109</v>
      </c>
      <c r="L386" s="156"/>
      <c r="M386" s="156"/>
      <c r="N386" s="156"/>
      <c r="O386" s="156"/>
      <c r="P386" s="156"/>
      <c r="Q386" s="156"/>
      <c r="R386" s="119"/>
      <c r="S386" s="119"/>
      <c r="T386" s="119"/>
      <c r="U386" s="119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</row>
    <row r="387" ht="15.75" customHeight="1">
      <c r="A387" s="153">
        <v>13.0</v>
      </c>
      <c r="B387" s="154" t="s">
        <v>1348</v>
      </c>
      <c r="C387" s="154" t="s">
        <v>1012</v>
      </c>
      <c r="D387" s="147" t="s">
        <v>98</v>
      </c>
      <c r="E387" s="148" t="s">
        <v>98</v>
      </c>
      <c r="F387" s="147" t="s">
        <v>98</v>
      </c>
      <c r="G387" s="166"/>
      <c r="H387" s="165" t="s">
        <v>98</v>
      </c>
      <c r="I387" s="150" t="s">
        <v>98</v>
      </c>
      <c r="J387" s="141" t="s">
        <v>98</v>
      </c>
      <c r="K387" s="166" t="s">
        <v>98</v>
      </c>
      <c r="L387" s="152"/>
      <c r="M387" s="152"/>
      <c r="N387" s="152"/>
      <c r="O387" s="152"/>
      <c r="P387" s="152"/>
      <c r="Q387" s="152"/>
      <c r="R387" s="119"/>
      <c r="S387" s="119"/>
      <c r="T387" s="119"/>
      <c r="U387" s="119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</row>
    <row r="388" ht="15.75" customHeight="1">
      <c r="A388" s="145">
        <v>14.0</v>
      </c>
      <c r="B388" s="146" t="s">
        <v>1349</v>
      </c>
      <c r="C388" s="146" t="s">
        <v>1012</v>
      </c>
      <c r="D388" s="155" t="s">
        <v>98</v>
      </c>
      <c r="E388" s="148" t="s">
        <v>98</v>
      </c>
      <c r="F388" s="155" t="s">
        <v>98</v>
      </c>
      <c r="G388" s="166"/>
      <c r="H388" s="164" t="s">
        <v>98</v>
      </c>
      <c r="I388" s="150" t="s">
        <v>98</v>
      </c>
      <c r="J388" s="141" t="s">
        <v>98</v>
      </c>
      <c r="K388" s="166" t="s">
        <v>98</v>
      </c>
      <c r="L388" s="156"/>
      <c r="M388" s="156"/>
      <c r="N388" s="156"/>
      <c r="O388" s="156"/>
      <c r="P388" s="156"/>
      <c r="Q388" s="156"/>
      <c r="R388" s="119"/>
      <c r="S388" s="119"/>
      <c r="T388" s="119"/>
      <c r="U388" s="119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</row>
    <row r="389" ht="15.75" customHeight="1">
      <c r="A389" s="153">
        <v>15.0</v>
      </c>
      <c r="B389" s="154" t="s">
        <v>1350</v>
      </c>
      <c r="C389" s="154" t="s">
        <v>1005</v>
      </c>
      <c r="D389" s="147" t="s">
        <v>109</v>
      </c>
      <c r="E389" s="148" t="s">
        <v>109</v>
      </c>
      <c r="F389" s="147" t="s">
        <v>109</v>
      </c>
      <c r="G389" s="166"/>
      <c r="H389" s="165" t="s">
        <v>109</v>
      </c>
      <c r="I389" s="150" t="s">
        <v>109</v>
      </c>
      <c r="J389" s="141" t="s">
        <v>109</v>
      </c>
      <c r="K389" s="166" t="s">
        <v>109</v>
      </c>
      <c r="L389" s="152"/>
      <c r="M389" s="152"/>
      <c r="N389" s="152"/>
      <c r="O389" s="152"/>
      <c r="P389" s="152"/>
      <c r="Q389" s="152"/>
      <c r="R389" s="119"/>
      <c r="S389" s="119"/>
      <c r="T389" s="119"/>
      <c r="U389" s="119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</row>
    <row r="390" ht="15.75" customHeight="1">
      <c r="A390" s="145">
        <v>16.0</v>
      </c>
      <c r="B390" s="146" t="s">
        <v>1351</v>
      </c>
      <c r="C390" s="146" t="s">
        <v>1005</v>
      </c>
      <c r="D390" s="155" t="s">
        <v>109</v>
      </c>
      <c r="E390" s="148" t="s">
        <v>109</v>
      </c>
      <c r="F390" s="155" t="s">
        <v>109</v>
      </c>
      <c r="G390" s="166"/>
      <c r="H390" s="164" t="s">
        <v>109</v>
      </c>
      <c r="I390" s="150" t="s">
        <v>109</v>
      </c>
      <c r="J390" s="141" t="s">
        <v>109</v>
      </c>
      <c r="K390" s="166" t="s">
        <v>109</v>
      </c>
      <c r="L390" s="156"/>
      <c r="M390" s="156"/>
      <c r="N390" s="156"/>
      <c r="O390" s="156"/>
      <c r="P390" s="156"/>
      <c r="Q390" s="156"/>
      <c r="R390" s="119"/>
      <c r="S390" s="119"/>
      <c r="T390" s="119"/>
      <c r="U390" s="119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</row>
    <row r="391" ht="15.75" customHeight="1">
      <c r="A391" s="153">
        <v>17.0</v>
      </c>
      <c r="B391" s="154" t="s">
        <v>1352</v>
      </c>
      <c r="C391" s="154" t="s">
        <v>1012</v>
      </c>
      <c r="D391" s="147" t="s">
        <v>98</v>
      </c>
      <c r="E391" s="148" t="s">
        <v>98</v>
      </c>
      <c r="F391" s="147" t="s">
        <v>98</v>
      </c>
      <c r="G391" s="166"/>
      <c r="H391" s="165" t="s">
        <v>98</v>
      </c>
      <c r="I391" s="150" t="s">
        <v>98</v>
      </c>
      <c r="J391" s="141" t="s">
        <v>98</v>
      </c>
      <c r="K391" s="166" t="s">
        <v>98</v>
      </c>
      <c r="L391" s="152"/>
      <c r="M391" s="152"/>
      <c r="N391" s="152"/>
      <c r="O391" s="152"/>
      <c r="P391" s="152"/>
      <c r="Q391" s="152"/>
      <c r="R391" s="119"/>
      <c r="S391" s="119"/>
      <c r="T391" s="119"/>
      <c r="U391" s="119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</row>
    <row r="392" ht="15.75" customHeight="1">
      <c r="A392" s="145">
        <v>18.0</v>
      </c>
      <c r="B392" s="146" t="s">
        <v>1353</v>
      </c>
      <c r="C392" s="146" t="s">
        <v>1005</v>
      </c>
      <c r="D392" s="155" t="s">
        <v>109</v>
      </c>
      <c r="E392" s="148" t="s">
        <v>109</v>
      </c>
      <c r="F392" s="155" t="s">
        <v>109</v>
      </c>
      <c r="G392" s="166"/>
      <c r="H392" s="164" t="s">
        <v>109</v>
      </c>
      <c r="I392" s="166"/>
      <c r="J392" s="141" t="s">
        <v>109</v>
      </c>
      <c r="K392" s="166" t="s">
        <v>109</v>
      </c>
      <c r="L392" s="156"/>
      <c r="M392" s="156"/>
      <c r="N392" s="156"/>
      <c r="O392" s="156"/>
      <c r="P392" s="156"/>
      <c r="Q392" s="156"/>
      <c r="R392" s="119"/>
      <c r="S392" s="119"/>
      <c r="T392" s="119"/>
      <c r="U392" s="119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</row>
    <row r="393" ht="15.75" customHeight="1">
      <c r="A393" s="163"/>
      <c r="B393" s="136" t="s">
        <v>661</v>
      </c>
      <c r="C393" s="157"/>
      <c r="D393" s="158"/>
      <c r="E393" s="159"/>
      <c r="F393" s="159"/>
      <c r="G393" s="159"/>
      <c r="H393" s="158"/>
      <c r="I393" s="160"/>
      <c r="J393" s="161"/>
      <c r="K393" s="17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</row>
    <row r="394" ht="15.75" customHeight="1">
      <c r="A394" s="153">
        <v>1.0</v>
      </c>
      <c r="B394" s="154" t="s">
        <v>1354</v>
      </c>
      <c r="C394" s="154" t="s">
        <v>1012</v>
      </c>
      <c r="D394" s="155" t="s">
        <v>98</v>
      </c>
      <c r="E394" s="148" t="s">
        <v>98</v>
      </c>
      <c r="F394" s="155" t="s">
        <v>98</v>
      </c>
      <c r="G394" s="166"/>
      <c r="H394" s="165" t="s">
        <v>98</v>
      </c>
      <c r="I394" s="150" t="s">
        <v>98</v>
      </c>
      <c r="J394" s="141" t="s">
        <v>98</v>
      </c>
      <c r="K394" s="166" t="s">
        <v>98</v>
      </c>
      <c r="L394" s="156"/>
      <c r="M394" s="156"/>
      <c r="N394" s="156"/>
      <c r="O394" s="156"/>
      <c r="P394" s="156"/>
      <c r="Q394" s="156"/>
      <c r="R394" s="119"/>
      <c r="S394" s="119"/>
      <c r="T394" s="119"/>
      <c r="U394" s="119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</row>
    <row r="395" ht="15.75" customHeight="1">
      <c r="A395" s="145">
        <v>2.0</v>
      </c>
      <c r="B395" s="146" t="s">
        <v>1355</v>
      </c>
      <c r="C395" s="146" t="s">
        <v>1012</v>
      </c>
      <c r="D395" s="147" t="s">
        <v>98</v>
      </c>
      <c r="E395" s="148" t="s">
        <v>98</v>
      </c>
      <c r="F395" s="147" t="s">
        <v>98</v>
      </c>
      <c r="G395" s="166"/>
      <c r="H395" s="164" t="s">
        <v>98</v>
      </c>
      <c r="I395" s="150" t="s">
        <v>98</v>
      </c>
      <c r="J395" s="141" t="s">
        <v>98</v>
      </c>
      <c r="K395" s="166" t="s">
        <v>98</v>
      </c>
      <c r="L395" s="152"/>
      <c r="M395" s="152"/>
      <c r="N395" s="152"/>
      <c r="O395" s="152"/>
      <c r="P395" s="152"/>
      <c r="Q395" s="152"/>
      <c r="R395" s="119"/>
      <c r="S395" s="119"/>
      <c r="T395" s="119"/>
      <c r="U395" s="119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</row>
    <row r="396" ht="15.75" customHeight="1">
      <c r="A396" s="163"/>
      <c r="B396" s="136" t="s">
        <v>664</v>
      </c>
      <c r="C396" s="157"/>
      <c r="D396" s="158"/>
      <c r="E396" s="159"/>
      <c r="F396" s="159"/>
      <c r="G396" s="159"/>
      <c r="H396" s="158"/>
      <c r="I396" s="160"/>
      <c r="J396" s="161"/>
      <c r="K396" s="17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</row>
    <row r="397" ht="15.75" customHeight="1">
      <c r="A397" s="190">
        <v>1.0</v>
      </c>
      <c r="B397" s="191" t="s">
        <v>1356</v>
      </c>
      <c r="C397" s="191" t="s">
        <v>1005</v>
      </c>
      <c r="D397" s="147" t="s">
        <v>109</v>
      </c>
      <c r="E397" s="148" t="s">
        <v>109</v>
      </c>
      <c r="F397" s="147" t="s">
        <v>109</v>
      </c>
      <c r="G397" s="166"/>
      <c r="H397" s="170" t="s">
        <v>109</v>
      </c>
      <c r="I397" s="150" t="s">
        <v>109</v>
      </c>
      <c r="J397" s="171" t="s">
        <v>109</v>
      </c>
      <c r="K397" s="172" t="s">
        <v>109</v>
      </c>
      <c r="L397" s="152"/>
      <c r="M397" s="152"/>
      <c r="N397" s="152"/>
      <c r="O397" s="152"/>
      <c r="P397" s="152"/>
      <c r="Q397" s="152"/>
      <c r="R397" s="119"/>
      <c r="S397" s="119"/>
      <c r="T397" s="119"/>
      <c r="U397" s="119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</row>
    <row r="398" ht="15.75" customHeight="1">
      <c r="A398" s="190">
        <v>2.0</v>
      </c>
      <c r="B398" s="191" t="s">
        <v>1357</v>
      </c>
      <c r="C398" s="191" t="s">
        <v>1005</v>
      </c>
      <c r="D398" s="155" t="s">
        <v>109</v>
      </c>
      <c r="E398" s="148" t="s">
        <v>109</v>
      </c>
      <c r="F398" s="155" t="s">
        <v>109</v>
      </c>
      <c r="G398" s="166"/>
      <c r="H398" s="170" t="s">
        <v>109</v>
      </c>
      <c r="I398" s="150" t="s">
        <v>109</v>
      </c>
      <c r="J398" s="171" t="s">
        <v>109</v>
      </c>
      <c r="K398" s="172" t="s">
        <v>109</v>
      </c>
      <c r="L398" s="156"/>
      <c r="M398" s="156"/>
      <c r="N398" s="156"/>
      <c r="O398" s="156"/>
      <c r="P398" s="156"/>
      <c r="Q398" s="156"/>
      <c r="R398" s="119"/>
      <c r="S398" s="119"/>
      <c r="T398" s="119"/>
      <c r="U398" s="119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</row>
    <row r="399" ht="15.75" customHeight="1">
      <c r="A399" s="153">
        <v>3.0</v>
      </c>
      <c r="B399" s="154" t="s">
        <v>1358</v>
      </c>
      <c r="C399" s="154" t="s">
        <v>1005</v>
      </c>
      <c r="D399" s="147" t="s">
        <v>109</v>
      </c>
      <c r="E399" s="148" t="s">
        <v>109</v>
      </c>
      <c r="F399" s="147" t="s">
        <v>109</v>
      </c>
      <c r="G399" s="166"/>
      <c r="H399" s="165" t="s">
        <v>109</v>
      </c>
      <c r="I399" s="150" t="s">
        <v>109</v>
      </c>
      <c r="J399" s="141" t="s">
        <v>109</v>
      </c>
      <c r="K399" s="166" t="s">
        <v>109</v>
      </c>
      <c r="L399" s="152"/>
      <c r="M399" s="152"/>
      <c r="N399" s="152"/>
      <c r="O399" s="152"/>
      <c r="P399" s="152"/>
      <c r="Q399" s="152"/>
      <c r="R399" s="119"/>
      <c r="S399" s="119"/>
      <c r="T399" s="119"/>
      <c r="U399" s="119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</row>
    <row r="400" ht="15.75" customHeight="1">
      <c r="A400" s="145">
        <v>4.0</v>
      </c>
      <c r="B400" s="146" t="s">
        <v>1359</v>
      </c>
      <c r="C400" s="146" t="s">
        <v>1005</v>
      </c>
      <c r="D400" s="155" t="s">
        <v>109</v>
      </c>
      <c r="E400" s="148" t="s">
        <v>109</v>
      </c>
      <c r="F400" s="155" t="s">
        <v>109</v>
      </c>
      <c r="G400" s="166"/>
      <c r="H400" s="164" t="s">
        <v>109</v>
      </c>
      <c r="I400" s="150" t="s">
        <v>109</v>
      </c>
      <c r="J400" s="141" t="s">
        <v>109</v>
      </c>
      <c r="K400" s="166" t="s">
        <v>109</v>
      </c>
      <c r="L400" s="156"/>
      <c r="M400" s="156"/>
      <c r="N400" s="156"/>
      <c r="O400" s="156"/>
      <c r="P400" s="156"/>
      <c r="Q400" s="156"/>
      <c r="R400" s="119"/>
      <c r="S400" s="119"/>
      <c r="T400" s="119"/>
      <c r="U400" s="119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</row>
    <row r="401" ht="15.75" customHeight="1">
      <c r="A401" s="153">
        <v>5.0</v>
      </c>
      <c r="B401" s="154" t="s">
        <v>1360</v>
      </c>
      <c r="C401" s="154" t="s">
        <v>1005</v>
      </c>
      <c r="D401" s="147"/>
      <c r="E401" s="148"/>
      <c r="F401" s="147"/>
      <c r="G401" s="166"/>
      <c r="H401" s="165" t="s">
        <v>109</v>
      </c>
      <c r="I401" s="166"/>
      <c r="J401" s="141" t="s">
        <v>109</v>
      </c>
      <c r="K401" s="166" t="s">
        <v>109</v>
      </c>
      <c r="L401" s="152"/>
      <c r="M401" s="152"/>
      <c r="N401" s="152"/>
      <c r="O401" s="152"/>
      <c r="P401" s="152"/>
      <c r="Q401" s="152"/>
      <c r="R401" s="119"/>
      <c r="S401" s="119"/>
      <c r="T401" s="119"/>
      <c r="U401" s="119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</row>
    <row r="402" ht="15.75" customHeight="1">
      <c r="A402" s="145">
        <v>6.0</v>
      </c>
      <c r="B402" s="146" t="s">
        <v>1361</v>
      </c>
      <c r="C402" s="146" t="s">
        <v>1012</v>
      </c>
      <c r="D402" s="155" t="s">
        <v>98</v>
      </c>
      <c r="E402" s="148" t="s">
        <v>98</v>
      </c>
      <c r="F402" s="155" t="s">
        <v>98</v>
      </c>
      <c r="G402" s="166"/>
      <c r="H402" s="164" t="s">
        <v>204</v>
      </c>
      <c r="I402" s="150" t="s">
        <v>98</v>
      </c>
      <c r="J402" s="141" t="s">
        <v>98</v>
      </c>
      <c r="K402" s="166" t="s">
        <v>98</v>
      </c>
      <c r="L402" s="156"/>
      <c r="M402" s="156"/>
      <c r="N402" s="156"/>
      <c r="O402" s="156"/>
      <c r="P402" s="156"/>
      <c r="Q402" s="156"/>
      <c r="R402" s="119"/>
      <c r="S402" s="119"/>
      <c r="T402" s="119"/>
      <c r="U402" s="119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</row>
    <row r="403" ht="15.75" customHeight="1">
      <c r="A403" s="145">
        <v>7.0</v>
      </c>
      <c r="B403" s="146" t="s">
        <v>1362</v>
      </c>
      <c r="C403" s="146" t="s">
        <v>1005</v>
      </c>
      <c r="D403" s="147" t="s">
        <v>109</v>
      </c>
      <c r="E403" s="148" t="s">
        <v>109</v>
      </c>
      <c r="F403" s="147" t="s">
        <v>109</v>
      </c>
      <c r="G403" s="166"/>
      <c r="H403" s="164" t="s">
        <v>109</v>
      </c>
      <c r="I403" s="150" t="s">
        <v>109</v>
      </c>
      <c r="J403" s="141" t="s">
        <v>109</v>
      </c>
      <c r="K403" s="166" t="s">
        <v>109</v>
      </c>
      <c r="L403" s="152"/>
      <c r="M403" s="152"/>
      <c r="N403" s="152"/>
      <c r="O403" s="152"/>
      <c r="P403" s="152"/>
      <c r="Q403" s="152"/>
      <c r="R403" s="119"/>
      <c r="S403" s="119"/>
      <c r="T403" s="119"/>
      <c r="U403" s="119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</row>
    <row r="404" ht="15.75" customHeight="1">
      <c r="A404" s="163"/>
      <c r="B404" s="136" t="s">
        <v>673</v>
      </c>
      <c r="C404" s="157"/>
      <c r="D404" s="158"/>
      <c r="E404" s="159"/>
      <c r="F404" s="159"/>
      <c r="G404" s="159"/>
      <c r="H404" s="158"/>
      <c r="I404" s="160"/>
      <c r="J404" s="161"/>
      <c r="K404" s="17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</row>
    <row r="405" ht="15.75" customHeight="1">
      <c r="A405" s="145" t="s">
        <v>1013</v>
      </c>
      <c r="B405" s="146" t="s">
        <v>1363</v>
      </c>
      <c r="C405" s="146" t="s">
        <v>1005</v>
      </c>
      <c r="D405" s="147" t="s">
        <v>109</v>
      </c>
      <c r="E405" s="148" t="s">
        <v>109</v>
      </c>
      <c r="F405" s="147" t="s">
        <v>109</v>
      </c>
      <c r="G405" s="166"/>
      <c r="H405" s="164" t="s">
        <v>109</v>
      </c>
      <c r="I405" s="150" t="s">
        <v>109</v>
      </c>
      <c r="J405" s="141" t="s">
        <v>109</v>
      </c>
      <c r="K405" s="166" t="s">
        <v>109</v>
      </c>
      <c r="L405" s="152"/>
      <c r="M405" s="152"/>
      <c r="N405" s="152"/>
      <c r="O405" s="152"/>
      <c r="P405" s="152"/>
      <c r="Q405" s="152"/>
      <c r="R405" s="119"/>
      <c r="S405" s="119"/>
      <c r="T405" s="119"/>
      <c r="U405" s="119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</row>
    <row r="406">
      <c r="A406" s="163"/>
      <c r="B406" s="136" t="s">
        <v>675</v>
      </c>
      <c r="C406" s="157"/>
      <c r="D406" s="158"/>
      <c r="E406" s="159"/>
      <c r="F406" s="159"/>
      <c r="G406" s="159"/>
      <c r="H406" s="158"/>
      <c r="I406" s="160"/>
      <c r="J406" s="161"/>
      <c r="K406" s="17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</row>
    <row r="407" ht="15.75" customHeight="1">
      <c r="A407" s="145">
        <v>1.0</v>
      </c>
      <c r="B407" s="146" t="s">
        <v>1364</v>
      </c>
      <c r="C407" s="146" t="s">
        <v>1005</v>
      </c>
      <c r="D407" s="147" t="s">
        <v>109</v>
      </c>
      <c r="E407" s="148" t="s">
        <v>109</v>
      </c>
      <c r="F407" s="147" t="s">
        <v>109</v>
      </c>
      <c r="G407" s="166"/>
      <c r="H407" s="164" t="s">
        <v>109</v>
      </c>
      <c r="I407" s="150" t="s">
        <v>109</v>
      </c>
      <c r="J407" s="141" t="s">
        <v>109</v>
      </c>
      <c r="K407" s="166" t="s">
        <v>109</v>
      </c>
      <c r="L407" s="152"/>
      <c r="M407" s="152"/>
      <c r="N407" s="152"/>
      <c r="O407" s="152"/>
      <c r="P407" s="152"/>
      <c r="Q407" s="152"/>
      <c r="R407" s="119"/>
      <c r="S407" s="119"/>
      <c r="T407" s="119"/>
      <c r="U407" s="119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</row>
    <row r="408" ht="15.75" customHeight="1">
      <c r="A408" s="153">
        <v>2.0</v>
      </c>
      <c r="B408" s="154" t="s">
        <v>1365</v>
      </c>
      <c r="C408" s="154" t="s">
        <v>1005</v>
      </c>
      <c r="D408" s="155" t="s">
        <v>109</v>
      </c>
      <c r="E408" s="148" t="s">
        <v>109</v>
      </c>
      <c r="F408" s="155" t="s">
        <v>109</v>
      </c>
      <c r="G408" s="166"/>
      <c r="H408" s="165" t="s">
        <v>109</v>
      </c>
      <c r="I408" s="150" t="s">
        <v>109</v>
      </c>
      <c r="J408" s="141" t="s">
        <v>109</v>
      </c>
      <c r="K408" s="166" t="s">
        <v>109</v>
      </c>
      <c r="L408" s="156"/>
      <c r="M408" s="156"/>
      <c r="N408" s="156"/>
      <c r="O408" s="156"/>
      <c r="P408" s="156"/>
      <c r="Q408" s="156"/>
      <c r="R408" s="119"/>
      <c r="S408" s="119"/>
      <c r="T408" s="119"/>
      <c r="U408" s="119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</row>
    <row r="409" ht="15.75" customHeight="1">
      <c r="A409" s="153">
        <v>3.0</v>
      </c>
      <c r="B409" s="154" t="s">
        <v>1366</v>
      </c>
      <c r="C409" s="154" t="s">
        <v>1005</v>
      </c>
      <c r="D409" s="147" t="s">
        <v>109</v>
      </c>
      <c r="E409" s="148" t="s">
        <v>109</v>
      </c>
      <c r="F409" s="147" t="s">
        <v>109</v>
      </c>
      <c r="G409" s="166"/>
      <c r="H409" s="165" t="s">
        <v>109</v>
      </c>
      <c r="I409" s="150" t="s">
        <v>109</v>
      </c>
      <c r="J409" s="141" t="s">
        <v>109</v>
      </c>
      <c r="K409" s="166" t="s">
        <v>109</v>
      </c>
      <c r="L409" s="152"/>
      <c r="M409" s="152"/>
      <c r="N409" s="152"/>
      <c r="O409" s="152"/>
      <c r="P409" s="152"/>
      <c r="Q409" s="152"/>
      <c r="R409" s="119"/>
      <c r="S409" s="119"/>
      <c r="T409" s="119"/>
      <c r="U409" s="119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</row>
    <row r="410">
      <c r="A410" s="145">
        <v>4.0</v>
      </c>
      <c r="B410" s="146" t="s">
        <v>1367</v>
      </c>
      <c r="C410" s="146" t="s">
        <v>1005</v>
      </c>
      <c r="D410" s="155" t="s">
        <v>109</v>
      </c>
      <c r="E410" s="148" t="s">
        <v>109</v>
      </c>
      <c r="F410" s="155" t="s">
        <v>109</v>
      </c>
      <c r="G410" s="166"/>
      <c r="H410" s="164" t="s">
        <v>109</v>
      </c>
      <c r="I410" s="150" t="s">
        <v>109</v>
      </c>
      <c r="J410" s="141" t="s">
        <v>109</v>
      </c>
      <c r="K410" s="166" t="s">
        <v>109</v>
      </c>
      <c r="L410" s="156"/>
      <c r="M410" s="156"/>
      <c r="N410" s="156"/>
      <c r="O410" s="156"/>
      <c r="P410" s="156"/>
      <c r="Q410" s="156"/>
      <c r="R410" s="119"/>
      <c r="S410" s="119"/>
      <c r="T410" s="119"/>
      <c r="U410" s="119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</row>
    <row r="411" ht="15.75" customHeight="1">
      <c r="A411" s="153">
        <v>5.0</v>
      </c>
      <c r="B411" s="154" t="s">
        <v>1368</v>
      </c>
      <c r="C411" s="154" t="s">
        <v>1012</v>
      </c>
      <c r="D411" s="147" t="s">
        <v>98</v>
      </c>
      <c r="E411" s="148" t="s">
        <v>109</v>
      </c>
      <c r="F411" s="147" t="s">
        <v>109</v>
      </c>
      <c r="G411" s="166"/>
      <c r="H411" s="165" t="s">
        <v>98</v>
      </c>
      <c r="I411" s="150" t="s">
        <v>109</v>
      </c>
      <c r="J411" s="141" t="s">
        <v>98</v>
      </c>
      <c r="K411" s="166" t="s">
        <v>98</v>
      </c>
      <c r="L411" s="152"/>
      <c r="M411" s="152"/>
      <c r="N411" s="152"/>
      <c r="O411" s="152"/>
      <c r="P411" s="152"/>
      <c r="Q411" s="152"/>
      <c r="R411" s="119"/>
      <c r="S411" s="119"/>
      <c r="T411" s="119"/>
      <c r="U411" s="119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</row>
    <row r="412">
      <c r="A412" s="190">
        <v>6.0</v>
      </c>
      <c r="B412" s="191" t="s">
        <v>1369</v>
      </c>
      <c r="C412" s="191" t="s">
        <v>1005</v>
      </c>
      <c r="D412" s="155" t="s">
        <v>109</v>
      </c>
      <c r="E412" s="148" t="s">
        <v>109</v>
      </c>
      <c r="F412" s="155" t="s">
        <v>109</v>
      </c>
      <c r="G412" s="166"/>
      <c r="H412" s="170" t="s">
        <v>109</v>
      </c>
      <c r="I412" s="150" t="s">
        <v>109</v>
      </c>
      <c r="J412" s="171" t="s">
        <v>109</v>
      </c>
      <c r="K412" s="172" t="s">
        <v>109</v>
      </c>
      <c r="L412" s="156"/>
      <c r="M412" s="156"/>
      <c r="N412" s="156"/>
      <c r="O412" s="156"/>
      <c r="P412" s="156"/>
      <c r="Q412" s="156"/>
      <c r="R412" s="119"/>
      <c r="S412" s="119"/>
      <c r="T412" s="119"/>
      <c r="U412" s="119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</row>
    <row r="413" ht="15.75" customHeight="1">
      <c r="A413" s="153">
        <v>7.0</v>
      </c>
      <c r="B413" s="154" t="s">
        <v>1370</v>
      </c>
      <c r="C413" s="154" t="s">
        <v>1005</v>
      </c>
      <c r="D413" s="147" t="s">
        <v>109</v>
      </c>
      <c r="E413" s="148" t="s">
        <v>109</v>
      </c>
      <c r="F413" s="147" t="s">
        <v>109</v>
      </c>
      <c r="G413" s="166"/>
      <c r="H413" s="165" t="s">
        <v>109</v>
      </c>
      <c r="I413" s="150" t="s">
        <v>109</v>
      </c>
      <c r="J413" s="141" t="s">
        <v>109</v>
      </c>
      <c r="K413" s="166" t="s">
        <v>109</v>
      </c>
      <c r="L413" s="152"/>
      <c r="M413" s="152"/>
      <c r="N413" s="152"/>
      <c r="O413" s="152"/>
      <c r="P413" s="152"/>
      <c r="Q413" s="152"/>
      <c r="R413" s="119"/>
      <c r="S413" s="119"/>
      <c r="T413" s="119"/>
      <c r="U413" s="119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</row>
    <row r="414" ht="15.75" customHeight="1">
      <c r="A414" s="145">
        <v>8.0</v>
      </c>
      <c r="B414" s="146" t="s">
        <v>1371</v>
      </c>
      <c r="C414" s="146" t="s">
        <v>1005</v>
      </c>
      <c r="D414" s="155" t="s">
        <v>109</v>
      </c>
      <c r="E414" s="148" t="s">
        <v>109</v>
      </c>
      <c r="F414" s="155" t="s">
        <v>109</v>
      </c>
      <c r="G414" s="166"/>
      <c r="H414" s="164" t="s">
        <v>109</v>
      </c>
      <c r="I414" s="150" t="s">
        <v>109</v>
      </c>
      <c r="J414" s="141" t="s">
        <v>109</v>
      </c>
      <c r="K414" s="166" t="s">
        <v>109</v>
      </c>
      <c r="L414" s="156"/>
      <c r="M414" s="156"/>
      <c r="N414" s="156"/>
      <c r="O414" s="156"/>
      <c r="P414" s="156"/>
      <c r="Q414" s="156"/>
      <c r="R414" s="119"/>
      <c r="S414" s="119"/>
      <c r="T414" s="119"/>
      <c r="U414" s="119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</row>
    <row r="415" ht="15.75" customHeight="1">
      <c r="A415" s="145">
        <v>9.0</v>
      </c>
      <c r="B415" s="146" t="s">
        <v>1372</v>
      </c>
      <c r="C415" s="146" t="s">
        <v>1012</v>
      </c>
      <c r="D415" s="147" t="s">
        <v>98</v>
      </c>
      <c r="E415" s="148" t="s">
        <v>98</v>
      </c>
      <c r="F415" s="147" t="s">
        <v>98</v>
      </c>
      <c r="G415" s="166"/>
      <c r="H415" s="164" t="s">
        <v>98</v>
      </c>
      <c r="I415" s="150" t="s">
        <v>98</v>
      </c>
      <c r="J415" s="141" t="s">
        <v>98</v>
      </c>
      <c r="K415" s="166" t="s">
        <v>98</v>
      </c>
      <c r="L415" s="152"/>
      <c r="M415" s="152"/>
      <c r="N415" s="152"/>
      <c r="O415" s="152"/>
      <c r="P415" s="152"/>
      <c r="Q415" s="152"/>
      <c r="R415" s="119"/>
      <c r="S415" s="119"/>
      <c r="T415" s="119"/>
      <c r="U415" s="119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</row>
    <row r="416" ht="15.75" customHeight="1">
      <c r="A416" s="163"/>
      <c r="B416" s="136" t="s">
        <v>684</v>
      </c>
      <c r="C416" s="157"/>
      <c r="D416" s="158"/>
      <c r="E416" s="159"/>
      <c r="F416" s="159"/>
      <c r="G416" s="159"/>
      <c r="H416" s="158"/>
      <c r="I416" s="160"/>
      <c r="J416" s="161"/>
      <c r="K416" s="17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</row>
    <row r="417" ht="15.75" customHeight="1">
      <c r="A417" s="145">
        <v>1.0</v>
      </c>
      <c r="B417" s="146" t="s">
        <v>1373</v>
      </c>
      <c r="C417" s="146" t="s">
        <v>1005</v>
      </c>
      <c r="D417" s="147" t="s">
        <v>98</v>
      </c>
      <c r="E417" s="148" t="s">
        <v>109</v>
      </c>
      <c r="F417" s="147" t="s">
        <v>109</v>
      </c>
      <c r="G417" s="166"/>
      <c r="H417" s="164" t="s">
        <v>109</v>
      </c>
      <c r="I417" s="150" t="s">
        <v>109</v>
      </c>
      <c r="J417" s="141" t="s">
        <v>109</v>
      </c>
      <c r="K417" s="166" t="s">
        <v>109</v>
      </c>
      <c r="L417" s="152"/>
      <c r="M417" s="152"/>
      <c r="N417" s="152"/>
      <c r="O417" s="152"/>
      <c r="P417" s="152"/>
      <c r="Q417" s="152"/>
      <c r="R417" s="119"/>
      <c r="S417" s="119"/>
      <c r="T417" s="119"/>
      <c r="U417" s="119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</row>
    <row r="418" ht="15.75" customHeight="1">
      <c r="A418" s="153">
        <v>2.0</v>
      </c>
      <c r="B418" s="154" t="s">
        <v>1374</v>
      </c>
      <c r="C418" s="154" t="s">
        <v>1005</v>
      </c>
      <c r="D418" s="155" t="s">
        <v>109</v>
      </c>
      <c r="E418" s="148" t="s">
        <v>109</v>
      </c>
      <c r="F418" s="155" t="s">
        <v>109</v>
      </c>
      <c r="G418" s="166"/>
      <c r="H418" s="165" t="s">
        <v>109</v>
      </c>
      <c r="I418" s="150" t="s">
        <v>109</v>
      </c>
      <c r="J418" s="141" t="s">
        <v>109</v>
      </c>
      <c r="K418" s="166" t="s">
        <v>109</v>
      </c>
      <c r="L418" s="156"/>
      <c r="M418" s="156"/>
      <c r="N418" s="156"/>
      <c r="O418" s="156"/>
      <c r="P418" s="156"/>
      <c r="Q418" s="156"/>
      <c r="R418" s="119"/>
      <c r="S418" s="119"/>
      <c r="T418" s="119"/>
      <c r="U418" s="119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</row>
    <row r="419" ht="15.75" customHeight="1">
      <c r="A419" s="145">
        <v>3.0</v>
      </c>
      <c r="B419" s="146" t="s">
        <v>1375</v>
      </c>
      <c r="C419" s="146" t="s">
        <v>1005</v>
      </c>
      <c r="D419" s="147" t="s">
        <v>109</v>
      </c>
      <c r="E419" s="148" t="s">
        <v>109</v>
      </c>
      <c r="F419" s="147" t="s">
        <v>109</v>
      </c>
      <c r="G419" s="166"/>
      <c r="H419" s="164" t="s">
        <v>204</v>
      </c>
      <c r="I419" s="150" t="s">
        <v>109</v>
      </c>
      <c r="J419" s="141" t="s">
        <v>109</v>
      </c>
      <c r="K419" s="166" t="s">
        <v>109</v>
      </c>
      <c r="L419" s="152"/>
      <c r="M419" s="152"/>
      <c r="N419" s="152"/>
      <c r="O419" s="152"/>
      <c r="P419" s="152"/>
      <c r="Q419" s="152"/>
      <c r="R419" s="119"/>
      <c r="S419" s="119"/>
      <c r="T419" s="119"/>
      <c r="U419" s="119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</row>
    <row r="420" ht="15.75" customHeight="1">
      <c r="A420" s="145">
        <v>4.0</v>
      </c>
      <c r="B420" s="146" t="s">
        <v>1376</v>
      </c>
      <c r="C420" s="146" t="s">
        <v>1005</v>
      </c>
      <c r="D420" s="155" t="s">
        <v>109</v>
      </c>
      <c r="E420" s="148" t="s">
        <v>109</v>
      </c>
      <c r="F420" s="155" t="s">
        <v>109</v>
      </c>
      <c r="G420" s="166"/>
      <c r="H420" s="164" t="s">
        <v>109</v>
      </c>
      <c r="I420" s="150" t="s">
        <v>109</v>
      </c>
      <c r="J420" s="141" t="s">
        <v>109</v>
      </c>
      <c r="K420" s="166" t="s">
        <v>109</v>
      </c>
      <c r="L420" s="156"/>
      <c r="M420" s="156"/>
      <c r="N420" s="156"/>
      <c r="O420" s="156"/>
      <c r="P420" s="156"/>
      <c r="Q420" s="156"/>
      <c r="R420" s="119"/>
      <c r="S420" s="119"/>
      <c r="T420" s="119"/>
      <c r="U420" s="119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</row>
    <row r="421" ht="15.75" customHeight="1">
      <c r="A421" s="145">
        <v>5.0</v>
      </c>
      <c r="B421" s="146" t="s">
        <v>1377</v>
      </c>
      <c r="C421" s="146" t="s">
        <v>1005</v>
      </c>
      <c r="D421" s="147" t="s">
        <v>109</v>
      </c>
      <c r="E421" s="148" t="s">
        <v>109</v>
      </c>
      <c r="F421" s="147" t="s">
        <v>109</v>
      </c>
      <c r="G421" s="166"/>
      <c r="H421" s="164" t="s">
        <v>109</v>
      </c>
      <c r="I421" s="150" t="s">
        <v>109</v>
      </c>
      <c r="J421" s="141" t="s">
        <v>109</v>
      </c>
      <c r="K421" s="166" t="s">
        <v>109</v>
      </c>
      <c r="L421" s="152"/>
      <c r="M421" s="152"/>
      <c r="N421" s="152"/>
      <c r="O421" s="152"/>
      <c r="P421" s="152"/>
      <c r="Q421" s="152"/>
      <c r="R421" s="119"/>
      <c r="S421" s="119"/>
      <c r="T421" s="119"/>
      <c r="U421" s="119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</row>
    <row r="422">
      <c r="A422" s="153">
        <v>6.0</v>
      </c>
      <c r="B422" s="154" t="s">
        <v>1378</v>
      </c>
      <c r="C422" s="154" t="s">
        <v>1005</v>
      </c>
      <c r="D422" s="155" t="s">
        <v>109</v>
      </c>
      <c r="E422" s="148" t="s">
        <v>109</v>
      </c>
      <c r="F422" s="155" t="s">
        <v>109</v>
      </c>
      <c r="G422" s="166"/>
      <c r="H422" s="165" t="s">
        <v>109</v>
      </c>
      <c r="I422" s="150" t="s">
        <v>109</v>
      </c>
      <c r="J422" s="141" t="s">
        <v>109</v>
      </c>
      <c r="K422" s="166" t="s">
        <v>109</v>
      </c>
      <c r="L422" s="156"/>
      <c r="M422" s="156"/>
      <c r="N422" s="156"/>
      <c r="O422" s="156"/>
      <c r="P422" s="156"/>
      <c r="Q422" s="156"/>
      <c r="R422" s="119"/>
      <c r="S422" s="119"/>
      <c r="T422" s="119"/>
      <c r="U422" s="119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</row>
    <row r="423" ht="15.75" customHeight="1">
      <c r="A423" s="145">
        <v>7.0</v>
      </c>
      <c r="B423" s="146" t="s">
        <v>1379</v>
      </c>
      <c r="C423" s="146" t="s">
        <v>1005</v>
      </c>
      <c r="D423" s="147" t="s">
        <v>109</v>
      </c>
      <c r="E423" s="148" t="s">
        <v>109</v>
      </c>
      <c r="F423" s="147" t="s">
        <v>109</v>
      </c>
      <c r="G423" s="166"/>
      <c r="H423" s="164" t="s">
        <v>109</v>
      </c>
      <c r="I423" s="150" t="s">
        <v>109</v>
      </c>
      <c r="J423" s="141" t="s">
        <v>109</v>
      </c>
      <c r="K423" s="166" t="s">
        <v>109</v>
      </c>
      <c r="L423" s="152"/>
      <c r="M423" s="152"/>
      <c r="N423" s="152"/>
      <c r="O423" s="152"/>
      <c r="P423" s="152"/>
      <c r="Q423" s="152"/>
      <c r="R423" s="119"/>
      <c r="S423" s="119"/>
      <c r="T423" s="119"/>
      <c r="U423" s="119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</row>
    <row r="424" ht="15.75" customHeight="1">
      <c r="A424" s="145">
        <v>8.0</v>
      </c>
      <c r="B424" s="146" t="s">
        <v>1380</v>
      </c>
      <c r="C424" s="146" t="s">
        <v>1005</v>
      </c>
      <c r="D424" s="155" t="s">
        <v>109</v>
      </c>
      <c r="E424" s="148" t="s">
        <v>109</v>
      </c>
      <c r="F424" s="155" t="s">
        <v>109</v>
      </c>
      <c r="G424" s="166"/>
      <c r="H424" s="164" t="s">
        <v>109</v>
      </c>
      <c r="I424" s="150" t="s">
        <v>109</v>
      </c>
      <c r="J424" s="141" t="s">
        <v>109</v>
      </c>
      <c r="K424" s="166" t="s">
        <v>109</v>
      </c>
      <c r="L424" s="156"/>
      <c r="M424" s="156"/>
      <c r="N424" s="156"/>
      <c r="O424" s="156"/>
      <c r="P424" s="156"/>
      <c r="Q424" s="156"/>
      <c r="R424" s="119"/>
      <c r="S424" s="119"/>
      <c r="T424" s="119"/>
      <c r="U424" s="119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</row>
    <row r="425" ht="15.75" customHeight="1">
      <c r="A425" s="145">
        <v>9.0</v>
      </c>
      <c r="B425" s="146" t="s">
        <v>1381</v>
      </c>
      <c r="C425" s="146" t="s">
        <v>1012</v>
      </c>
      <c r="D425" s="147" t="s">
        <v>98</v>
      </c>
      <c r="E425" s="148" t="s">
        <v>98</v>
      </c>
      <c r="F425" s="147" t="s">
        <v>98</v>
      </c>
      <c r="G425" s="166"/>
      <c r="H425" s="164" t="s">
        <v>98</v>
      </c>
      <c r="I425" s="150" t="s">
        <v>98</v>
      </c>
      <c r="J425" s="141" t="s">
        <v>98</v>
      </c>
      <c r="K425" s="166" t="s">
        <v>98</v>
      </c>
      <c r="L425" s="152"/>
      <c r="M425" s="152"/>
      <c r="N425" s="152"/>
      <c r="O425" s="152"/>
      <c r="P425" s="152"/>
      <c r="Q425" s="152"/>
      <c r="R425" s="119"/>
      <c r="S425" s="119"/>
      <c r="T425" s="119"/>
      <c r="U425" s="119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</row>
    <row r="426" ht="15.75" customHeight="1">
      <c r="A426" s="153">
        <v>10.0</v>
      </c>
      <c r="B426" s="154" t="s">
        <v>1382</v>
      </c>
      <c r="C426" s="154" t="s">
        <v>1005</v>
      </c>
      <c r="D426" s="155" t="s">
        <v>109</v>
      </c>
      <c r="E426" s="148" t="s">
        <v>109</v>
      </c>
      <c r="F426" s="155" t="s">
        <v>109</v>
      </c>
      <c r="G426" s="166"/>
      <c r="H426" s="165" t="s">
        <v>109</v>
      </c>
      <c r="I426" s="150" t="s">
        <v>109</v>
      </c>
      <c r="J426" s="141" t="s">
        <v>109</v>
      </c>
      <c r="K426" s="166" t="s">
        <v>109</v>
      </c>
      <c r="L426" s="156"/>
      <c r="M426" s="156"/>
      <c r="N426" s="156"/>
      <c r="O426" s="156"/>
      <c r="P426" s="156"/>
      <c r="Q426" s="156"/>
      <c r="R426" s="119"/>
      <c r="S426" s="119"/>
      <c r="T426" s="119"/>
      <c r="U426" s="119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</row>
    <row r="427" ht="15.75" customHeight="1">
      <c r="A427" s="145">
        <v>11.0</v>
      </c>
      <c r="B427" s="146" t="s">
        <v>1383</v>
      </c>
      <c r="C427" s="146" t="s">
        <v>1005</v>
      </c>
      <c r="D427" s="147" t="s">
        <v>109</v>
      </c>
      <c r="E427" s="148" t="s">
        <v>109</v>
      </c>
      <c r="F427" s="147" t="s">
        <v>109</v>
      </c>
      <c r="G427" s="166"/>
      <c r="H427" s="164" t="s">
        <v>109</v>
      </c>
      <c r="I427" s="150" t="s">
        <v>109</v>
      </c>
      <c r="J427" s="141" t="s">
        <v>109</v>
      </c>
      <c r="K427" s="166" t="s">
        <v>109</v>
      </c>
      <c r="L427" s="152"/>
      <c r="M427" s="152"/>
      <c r="N427" s="152"/>
      <c r="O427" s="152"/>
      <c r="P427" s="152"/>
      <c r="Q427" s="152"/>
      <c r="R427" s="119"/>
      <c r="S427" s="119"/>
      <c r="T427" s="119"/>
      <c r="U427" s="119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</row>
    <row r="428" ht="15.75" customHeight="1">
      <c r="A428" s="153">
        <v>12.0</v>
      </c>
      <c r="B428" s="154" t="s">
        <v>1384</v>
      </c>
      <c r="C428" s="154" t="s">
        <v>1005</v>
      </c>
      <c r="D428" s="155" t="s">
        <v>109</v>
      </c>
      <c r="E428" s="148" t="s">
        <v>109</v>
      </c>
      <c r="F428" s="155" t="s">
        <v>109</v>
      </c>
      <c r="G428" s="166"/>
      <c r="H428" s="165" t="s">
        <v>109</v>
      </c>
      <c r="I428" s="150" t="s">
        <v>109</v>
      </c>
      <c r="J428" s="141" t="s">
        <v>109</v>
      </c>
      <c r="K428" s="166" t="s">
        <v>109</v>
      </c>
      <c r="L428" s="156"/>
      <c r="M428" s="156"/>
      <c r="N428" s="156"/>
      <c r="O428" s="156"/>
      <c r="P428" s="156"/>
      <c r="Q428" s="156"/>
      <c r="R428" s="119"/>
      <c r="S428" s="119"/>
      <c r="T428" s="119"/>
      <c r="U428" s="119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</row>
    <row r="429" ht="15.75" customHeight="1">
      <c r="A429" s="190">
        <v>13.0</v>
      </c>
      <c r="B429" s="191" t="s">
        <v>1385</v>
      </c>
      <c r="C429" s="191" t="s">
        <v>1005</v>
      </c>
      <c r="D429" s="147" t="s">
        <v>109</v>
      </c>
      <c r="E429" s="148" t="s">
        <v>109</v>
      </c>
      <c r="F429" s="147" t="s">
        <v>109</v>
      </c>
      <c r="G429" s="166"/>
      <c r="H429" s="170" t="s">
        <v>109</v>
      </c>
      <c r="I429" s="150" t="s">
        <v>109</v>
      </c>
      <c r="J429" s="171" t="s">
        <v>109</v>
      </c>
      <c r="K429" s="172" t="s">
        <v>109</v>
      </c>
      <c r="L429" s="152"/>
      <c r="M429" s="152"/>
      <c r="N429" s="152"/>
      <c r="O429" s="152"/>
      <c r="P429" s="152"/>
      <c r="Q429" s="152"/>
      <c r="R429" s="119"/>
      <c r="S429" s="119"/>
      <c r="T429" s="119"/>
      <c r="U429" s="119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</row>
    <row r="430" ht="15.75" customHeight="1">
      <c r="A430" s="145">
        <v>14.0</v>
      </c>
      <c r="B430" s="146" t="s">
        <v>1386</v>
      </c>
      <c r="C430" s="146" t="s">
        <v>1005</v>
      </c>
      <c r="D430" s="155" t="s">
        <v>109</v>
      </c>
      <c r="E430" s="148" t="s">
        <v>109</v>
      </c>
      <c r="F430" s="155" t="s">
        <v>109</v>
      </c>
      <c r="G430" s="166"/>
      <c r="H430" s="164" t="s">
        <v>109</v>
      </c>
      <c r="I430" s="150" t="s">
        <v>109</v>
      </c>
      <c r="J430" s="141" t="s">
        <v>109</v>
      </c>
      <c r="K430" s="166" t="s">
        <v>109</v>
      </c>
      <c r="L430" s="156"/>
      <c r="M430" s="156"/>
      <c r="N430" s="156"/>
      <c r="O430" s="156"/>
      <c r="P430" s="156"/>
      <c r="Q430" s="156"/>
      <c r="R430" s="119"/>
      <c r="S430" s="119"/>
      <c r="T430" s="119"/>
      <c r="U430" s="119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</row>
    <row r="431" ht="15.75" customHeight="1">
      <c r="A431" s="153">
        <v>15.0</v>
      </c>
      <c r="B431" s="154" t="s">
        <v>1387</v>
      </c>
      <c r="C431" s="146" t="s">
        <v>1012</v>
      </c>
      <c r="D431" s="147" t="s">
        <v>98</v>
      </c>
      <c r="E431" s="148" t="s">
        <v>98</v>
      </c>
      <c r="F431" s="147" t="s">
        <v>98</v>
      </c>
      <c r="G431" s="166"/>
      <c r="H431" s="164" t="s">
        <v>98</v>
      </c>
      <c r="I431" s="150" t="s">
        <v>98</v>
      </c>
      <c r="J431" s="141" t="s">
        <v>98</v>
      </c>
      <c r="K431" s="166" t="s">
        <v>98</v>
      </c>
      <c r="L431" s="152"/>
      <c r="M431" s="152"/>
      <c r="N431" s="152"/>
      <c r="O431" s="152"/>
      <c r="P431" s="152"/>
      <c r="Q431" s="152"/>
      <c r="R431" s="119"/>
      <c r="S431" s="119"/>
      <c r="T431" s="119"/>
      <c r="U431" s="119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</row>
    <row r="432">
      <c r="A432" s="153">
        <v>16.0</v>
      </c>
      <c r="B432" s="154" t="s">
        <v>1388</v>
      </c>
      <c r="C432" s="154" t="s">
        <v>1012</v>
      </c>
      <c r="D432" s="155" t="s">
        <v>98</v>
      </c>
      <c r="E432" s="148" t="s">
        <v>98</v>
      </c>
      <c r="F432" s="155" t="s">
        <v>98</v>
      </c>
      <c r="G432" s="166"/>
      <c r="H432" s="165" t="s">
        <v>98</v>
      </c>
      <c r="I432" s="150" t="s">
        <v>98</v>
      </c>
      <c r="J432" s="141" t="s">
        <v>98</v>
      </c>
      <c r="K432" s="166" t="s">
        <v>98</v>
      </c>
      <c r="L432" s="156"/>
      <c r="M432" s="156"/>
      <c r="N432" s="156"/>
      <c r="O432" s="156"/>
      <c r="P432" s="156"/>
      <c r="Q432" s="156"/>
      <c r="R432" s="119"/>
      <c r="S432" s="119"/>
      <c r="T432" s="119"/>
      <c r="U432" s="119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</row>
    <row r="433" ht="15.75" customHeight="1">
      <c r="A433" s="153">
        <v>17.0</v>
      </c>
      <c r="B433" s="154" t="s">
        <v>1389</v>
      </c>
      <c r="C433" s="154" t="s">
        <v>1005</v>
      </c>
      <c r="D433" s="147" t="s">
        <v>109</v>
      </c>
      <c r="E433" s="148" t="s">
        <v>109</v>
      </c>
      <c r="F433" s="147" t="s">
        <v>109</v>
      </c>
      <c r="G433" s="166"/>
      <c r="H433" s="165" t="s">
        <v>109</v>
      </c>
      <c r="I433" s="150" t="s">
        <v>109</v>
      </c>
      <c r="J433" s="141" t="s">
        <v>109</v>
      </c>
      <c r="K433" s="166" t="s">
        <v>109</v>
      </c>
      <c r="L433" s="152"/>
      <c r="M433" s="152"/>
      <c r="N433" s="152"/>
      <c r="O433" s="152"/>
      <c r="P433" s="152"/>
      <c r="Q433" s="152"/>
      <c r="R433" s="119"/>
      <c r="S433" s="119"/>
      <c r="T433" s="119"/>
      <c r="U433" s="119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</row>
    <row r="434">
      <c r="A434" s="153">
        <v>18.0</v>
      </c>
      <c r="B434" s="154" t="s">
        <v>1390</v>
      </c>
      <c r="C434" s="146" t="s">
        <v>1012</v>
      </c>
      <c r="D434" s="155" t="s">
        <v>98</v>
      </c>
      <c r="E434" s="148" t="s">
        <v>98</v>
      </c>
      <c r="F434" s="155" t="s">
        <v>98</v>
      </c>
      <c r="G434" s="166"/>
      <c r="H434" s="164" t="s">
        <v>98</v>
      </c>
      <c r="I434" s="150" t="s">
        <v>98</v>
      </c>
      <c r="J434" s="141" t="s">
        <v>98</v>
      </c>
      <c r="K434" s="166" t="s">
        <v>98</v>
      </c>
      <c r="L434" s="156"/>
      <c r="M434" s="156"/>
      <c r="N434" s="156"/>
      <c r="O434" s="156"/>
      <c r="P434" s="156"/>
      <c r="Q434" s="156"/>
      <c r="R434" s="119"/>
      <c r="S434" s="119"/>
      <c r="T434" s="119"/>
      <c r="U434" s="119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</row>
    <row r="435" ht="15.75" customHeight="1">
      <c r="A435" s="145">
        <v>19.0</v>
      </c>
      <c r="B435" s="146" t="s">
        <v>1391</v>
      </c>
      <c r="C435" s="146" t="s">
        <v>1005</v>
      </c>
      <c r="D435" s="147" t="s">
        <v>109</v>
      </c>
      <c r="E435" s="148" t="s">
        <v>109</v>
      </c>
      <c r="F435" s="147" t="s">
        <v>109</v>
      </c>
      <c r="G435" s="166"/>
      <c r="H435" s="164" t="s">
        <v>109</v>
      </c>
      <c r="I435" s="150" t="s">
        <v>109</v>
      </c>
      <c r="J435" s="141" t="s">
        <v>109</v>
      </c>
      <c r="K435" s="166" t="s">
        <v>109</v>
      </c>
      <c r="L435" s="152"/>
      <c r="M435" s="152"/>
      <c r="N435" s="152"/>
      <c r="O435" s="152"/>
      <c r="P435" s="152"/>
      <c r="Q435" s="152"/>
      <c r="R435" s="119"/>
      <c r="S435" s="119"/>
      <c r="T435" s="119"/>
      <c r="U435" s="119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</row>
    <row r="436" ht="15.75" customHeight="1">
      <c r="A436" s="153">
        <v>20.0</v>
      </c>
      <c r="B436" s="154" t="s">
        <v>1392</v>
      </c>
      <c r="C436" s="154" t="s">
        <v>1012</v>
      </c>
      <c r="D436" s="155" t="s">
        <v>98</v>
      </c>
      <c r="E436" s="148" t="s">
        <v>98</v>
      </c>
      <c r="F436" s="155" t="s">
        <v>98</v>
      </c>
      <c r="G436" s="166"/>
      <c r="H436" s="165" t="s">
        <v>98</v>
      </c>
      <c r="I436" s="150" t="s">
        <v>204</v>
      </c>
      <c r="J436" s="141" t="s">
        <v>98</v>
      </c>
      <c r="K436" s="166" t="s">
        <v>98</v>
      </c>
      <c r="L436" s="156"/>
      <c r="M436" s="156"/>
      <c r="N436" s="156"/>
      <c r="O436" s="156"/>
      <c r="P436" s="156"/>
      <c r="Q436" s="156"/>
      <c r="R436" s="119"/>
      <c r="S436" s="119"/>
      <c r="T436" s="119"/>
      <c r="U436" s="119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</row>
    <row r="437" ht="15.75" customHeight="1">
      <c r="A437" s="145">
        <v>21.0</v>
      </c>
      <c r="B437" s="146" t="s">
        <v>1393</v>
      </c>
      <c r="C437" s="146" t="s">
        <v>1005</v>
      </c>
      <c r="D437" s="147" t="s">
        <v>109</v>
      </c>
      <c r="E437" s="148" t="s">
        <v>109</v>
      </c>
      <c r="F437" s="147" t="s">
        <v>109</v>
      </c>
      <c r="G437" s="166"/>
      <c r="H437" s="164" t="s">
        <v>109</v>
      </c>
      <c r="I437" s="150" t="s">
        <v>109</v>
      </c>
      <c r="J437" s="141" t="s">
        <v>109</v>
      </c>
      <c r="K437" s="166" t="s">
        <v>109</v>
      </c>
      <c r="L437" s="152"/>
      <c r="M437" s="152"/>
      <c r="N437" s="152"/>
      <c r="O437" s="152"/>
      <c r="P437" s="152"/>
      <c r="Q437" s="152"/>
      <c r="R437" s="119"/>
      <c r="S437" s="119"/>
      <c r="T437" s="119"/>
      <c r="U437" s="119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</row>
    <row r="438" ht="15.75" customHeight="1">
      <c r="A438" s="145">
        <v>22.0</v>
      </c>
      <c r="B438" s="146" t="s">
        <v>1394</v>
      </c>
      <c r="C438" s="146" t="s">
        <v>1005</v>
      </c>
      <c r="D438" s="155" t="s">
        <v>109</v>
      </c>
      <c r="E438" s="148" t="s">
        <v>109</v>
      </c>
      <c r="F438" s="155" t="s">
        <v>109</v>
      </c>
      <c r="G438" s="166"/>
      <c r="H438" s="164" t="s">
        <v>109</v>
      </c>
      <c r="I438" s="150" t="s">
        <v>109</v>
      </c>
      <c r="J438" s="141" t="s">
        <v>109</v>
      </c>
      <c r="K438" s="166" t="s">
        <v>109</v>
      </c>
      <c r="L438" s="156"/>
      <c r="M438" s="156"/>
      <c r="N438" s="156"/>
      <c r="O438" s="156"/>
      <c r="P438" s="156"/>
      <c r="Q438" s="156"/>
      <c r="R438" s="119"/>
      <c r="S438" s="119"/>
      <c r="T438" s="119"/>
      <c r="U438" s="119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</row>
    <row r="439" ht="15.75" customHeight="1">
      <c r="A439" s="145">
        <v>23.0</v>
      </c>
      <c r="B439" s="146" t="s">
        <v>1395</v>
      </c>
      <c r="C439" s="146" t="s">
        <v>1005</v>
      </c>
      <c r="D439" s="147" t="s">
        <v>109</v>
      </c>
      <c r="E439" s="148" t="s">
        <v>109</v>
      </c>
      <c r="F439" s="147" t="s">
        <v>109</v>
      </c>
      <c r="G439" s="166"/>
      <c r="H439" s="164" t="s">
        <v>109</v>
      </c>
      <c r="I439" s="150" t="s">
        <v>109</v>
      </c>
      <c r="J439" s="141" t="s">
        <v>109</v>
      </c>
      <c r="K439" s="166" t="s">
        <v>109</v>
      </c>
      <c r="L439" s="152"/>
      <c r="M439" s="152"/>
      <c r="N439" s="152"/>
      <c r="O439" s="152"/>
      <c r="P439" s="152"/>
      <c r="Q439" s="152"/>
      <c r="R439" s="119"/>
      <c r="S439" s="119"/>
      <c r="T439" s="119"/>
      <c r="U439" s="119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</row>
    <row r="440" ht="15.75" customHeight="1">
      <c r="A440" s="145">
        <v>24.0</v>
      </c>
      <c r="B440" s="146" t="s">
        <v>1396</v>
      </c>
      <c r="C440" s="146" t="s">
        <v>1005</v>
      </c>
      <c r="D440" s="155" t="s">
        <v>109</v>
      </c>
      <c r="E440" s="148" t="s">
        <v>109</v>
      </c>
      <c r="F440" s="155" t="s">
        <v>109</v>
      </c>
      <c r="G440" s="166"/>
      <c r="H440" s="164" t="s">
        <v>109</v>
      </c>
      <c r="I440" s="150" t="s">
        <v>109</v>
      </c>
      <c r="J440" s="141" t="s">
        <v>109</v>
      </c>
      <c r="K440" s="166" t="s">
        <v>109</v>
      </c>
      <c r="L440" s="156"/>
      <c r="M440" s="156"/>
      <c r="N440" s="156"/>
      <c r="O440" s="156"/>
      <c r="P440" s="156"/>
      <c r="Q440" s="156"/>
      <c r="R440" s="119"/>
      <c r="S440" s="119"/>
      <c r="T440" s="119"/>
      <c r="U440" s="119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</row>
    <row r="441" ht="15.75" customHeight="1">
      <c r="A441" s="153">
        <v>25.0</v>
      </c>
      <c r="B441" s="154" t="s">
        <v>1397</v>
      </c>
      <c r="C441" s="154" t="s">
        <v>1005</v>
      </c>
      <c r="D441" s="147" t="s">
        <v>109</v>
      </c>
      <c r="E441" s="148" t="s">
        <v>109</v>
      </c>
      <c r="F441" s="147" t="s">
        <v>109</v>
      </c>
      <c r="G441" s="166"/>
      <c r="H441" s="165" t="s">
        <v>109</v>
      </c>
      <c r="I441" s="150" t="s">
        <v>109</v>
      </c>
      <c r="J441" s="141" t="s">
        <v>109</v>
      </c>
      <c r="K441" s="166" t="s">
        <v>109</v>
      </c>
      <c r="L441" s="152"/>
      <c r="M441" s="152"/>
      <c r="N441" s="152"/>
      <c r="O441" s="152"/>
      <c r="P441" s="152"/>
      <c r="Q441" s="152"/>
      <c r="R441" s="119"/>
      <c r="S441" s="119"/>
      <c r="T441" s="119"/>
      <c r="U441" s="119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</row>
    <row r="442">
      <c r="A442" s="153">
        <v>26.0</v>
      </c>
      <c r="B442" s="154" t="s">
        <v>1398</v>
      </c>
      <c r="C442" s="154" t="s">
        <v>1005</v>
      </c>
      <c r="D442" s="155" t="s">
        <v>109</v>
      </c>
      <c r="E442" s="148" t="s">
        <v>109</v>
      </c>
      <c r="F442" s="155" t="s">
        <v>109</v>
      </c>
      <c r="G442" s="166"/>
      <c r="H442" s="165" t="s">
        <v>109</v>
      </c>
      <c r="I442" s="150" t="s">
        <v>204</v>
      </c>
      <c r="J442" s="141" t="s">
        <v>109</v>
      </c>
      <c r="K442" s="166" t="s">
        <v>109</v>
      </c>
      <c r="L442" s="156"/>
      <c r="M442" s="156"/>
      <c r="N442" s="156"/>
      <c r="O442" s="156"/>
      <c r="P442" s="156"/>
      <c r="Q442" s="156"/>
      <c r="R442" s="119"/>
      <c r="S442" s="119"/>
      <c r="T442" s="119"/>
      <c r="U442" s="119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</row>
    <row r="443" ht="15.75" customHeight="1">
      <c r="A443" s="145">
        <v>27.0</v>
      </c>
      <c r="B443" s="146" t="s">
        <v>1399</v>
      </c>
      <c r="C443" s="146" t="s">
        <v>1005</v>
      </c>
      <c r="D443" s="147" t="s">
        <v>109</v>
      </c>
      <c r="E443" s="148" t="s">
        <v>109</v>
      </c>
      <c r="F443" s="147" t="s">
        <v>109</v>
      </c>
      <c r="G443" s="166"/>
      <c r="H443" s="164" t="s">
        <v>109</v>
      </c>
      <c r="I443" s="150" t="s">
        <v>109</v>
      </c>
      <c r="J443" s="141" t="s">
        <v>109</v>
      </c>
      <c r="K443" s="166" t="s">
        <v>109</v>
      </c>
      <c r="L443" s="152"/>
      <c r="M443" s="152"/>
      <c r="N443" s="152"/>
      <c r="O443" s="152"/>
      <c r="P443" s="152"/>
      <c r="Q443" s="152"/>
      <c r="R443" s="119"/>
      <c r="S443" s="119"/>
      <c r="T443" s="119"/>
      <c r="U443" s="119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</row>
    <row r="444" ht="15.75" customHeight="1">
      <c r="A444" s="153">
        <v>28.0</v>
      </c>
      <c r="B444" s="154" t="s">
        <v>1400</v>
      </c>
      <c r="C444" s="154" t="s">
        <v>1012</v>
      </c>
      <c r="D444" s="155" t="s">
        <v>109</v>
      </c>
      <c r="E444" s="148" t="s">
        <v>109</v>
      </c>
      <c r="F444" s="155" t="s">
        <v>98</v>
      </c>
      <c r="G444" s="166"/>
      <c r="H444" s="165" t="s">
        <v>98</v>
      </c>
      <c r="I444" s="150" t="s">
        <v>109</v>
      </c>
      <c r="J444" s="141" t="s">
        <v>98</v>
      </c>
      <c r="K444" s="166" t="s">
        <v>98</v>
      </c>
      <c r="L444" s="156"/>
      <c r="M444" s="156"/>
      <c r="N444" s="156"/>
      <c r="O444" s="156"/>
      <c r="P444" s="156"/>
      <c r="Q444" s="156"/>
      <c r="R444" s="119"/>
      <c r="S444" s="119"/>
      <c r="T444" s="119"/>
      <c r="U444" s="119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</row>
    <row r="445" ht="15.75" customHeight="1">
      <c r="A445" s="153">
        <v>29.0</v>
      </c>
      <c r="B445" s="154" t="s">
        <v>1401</v>
      </c>
      <c r="C445" s="146" t="s">
        <v>1012</v>
      </c>
      <c r="D445" s="147" t="s">
        <v>98</v>
      </c>
      <c r="E445" s="148" t="s">
        <v>98</v>
      </c>
      <c r="F445" s="147" t="s">
        <v>98</v>
      </c>
      <c r="G445" s="166"/>
      <c r="H445" s="164" t="s">
        <v>98</v>
      </c>
      <c r="I445" s="150" t="s">
        <v>98</v>
      </c>
      <c r="J445" s="141" t="s">
        <v>98</v>
      </c>
      <c r="K445" s="166" t="s">
        <v>98</v>
      </c>
      <c r="L445" s="152"/>
      <c r="M445" s="152"/>
      <c r="N445" s="152"/>
      <c r="O445" s="152"/>
      <c r="P445" s="152"/>
      <c r="Q445" s="152"/>
      <c r="R445" s="119"/>
      <c r="S445" s="119"/>
      <c r="T445" s="119"/>
      <c r="U445" s="119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</row>
    <row r="446" ht="15.75" customHeight="1">
      <c r="A446" s="153">
        <v>30.0</v>
      </c>
      <c r="B446" s="154" t="s">
        <v>1402</v>
      </c>
      <c r="C446" s="146" t="s">
        <v>1012</v>
      </c>
      <c r="D446" s="155" t="s">
        <v>98</v>
      </c>
      <c r="E446" s="148" t="s">
        <v>98</v>
      </c>
      <c r="F446" s="155" t="s">
        <v>98</v>
      </c>
      <c r="G446" s="166"/>
      <c r="H446" s="164" t="s">
        <v>98</v>
      </c>
      <c r="I446" s="150" t="s">
        <v>98</v>
      </c>
      <c r="J446" s="141" t="s">
        <v>98</v>
      </c>
      <c r="K446" s="166" t="s">
        <v>98</v>
      </c>
      <c r="L446" s="156"/>
      <c r="M446" s="156"/>
      <c r="N446" s="156"/>
      <c r="O446" s="156"/>
      <c r="P446" s="156"/>
      <c r="Q446" s="156"/>
      <c r="R446" s="119"/>
      <c r="S446" s="119"/>
      <c r="T446" s="119"/>
      <c r="U446" s="119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</row>
    <row r="447" ht="15.75" customHeight="1">
      <c r="A447" s="145">
        <v>31.0</v>
      </c>
      <c r="B447" s="146" t="s">
        <v>1403</v>
      </c>
      <c r="C447" s="146" t="s">
        <v>1005</v>
      </c>
      <c r="D447" s="147" t="s">
        <v>109</v>
      </c>
      <c r="E447" s="148" t="s">
        <v>109</v>
      </c>
      <c r="F447" s="147" t="s">
        <v>109</v>
      </c>
      <c r="G447" s="166"/>
      <c r="H447" s="164" t="s">
        <v>109</v>
      </c>
      <c r="I447" s="150" t="s">
        <v>109</v>
      </c>
      <c r="J447" s="141" t="s">
        <v>109</v>
      </c>
      <c r="K447" s="166" t="s">
        <v>109</v>
      </c>
      <c r="L447" s="152"/>
      <c r="M447" s="152"/>
      <c r="N447" s="152"/>
      <c r="O447" s="152"/>
      <c r="P447" s="152"/>
      <c r="Q447" s="152"/>
      <c r="R447" s="119"/>
      <c r="S447" s="119"/>
      <c r="T447" s="119"/>
      <c r="U447" s="119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</row>
    <row r="448" ht="15.75" customHeight="1">
      <c r="A448" s="153">
        <v>32.0</v>
      </c>
      <c r="B448" s="154" t="s">
        <v>1404</v>
      </c>
      <c r="C448" s="146" t="s">
        <v>1005</v>
      </c>
      <c r="D448" s="155" t="s">
        <v>109</v>
      </c>
      <c r="E448" s="148" t="s">
        <v>109</v>
      </c>
      <c r="F448" s="155" t="s">
        <v>109</v>
      </c>
      <c r="G448" s="166"/>
      <c r="H448" s="164" t="s">
        <v>109</v>
      </c>
      <c r="I448" s="150" t="s">
        <v>109</v>
      </c>
      <c r="J448" s="141" t="s">
        <v>109</v>
      </c>
      <c r="K448" s="166" t="s">
        <v>109</v>
      </c>
      <c r="L448" s="156"/>
      <c r="M448" s="156"/>
      <c r="N448" s="156"/>
      <c r="O448" s="156"/>
      <c r="P448" s="156"/>
      <c r="Q448" s="156"/>
      <c r="R448" s="119"/>
      <c r="S448" s="119"/>
      <c r="T448" s="119"/>
      <c r="U448" s="119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</row>
    <row r="449" ht="15.75" customHeight="1">
      <c r="A449" s="145">
        <v>33.0</v>
      </c>
      <c r="B449" s="146" t="s">
        <v>1405</v>
      </c>
      <c r="C449" s="146" t="s">
        <v>1012</v>
      </c>
      <c r="D449" s="147" t="s">
        <v>98</v>
      </c>
      <c r="E449" s="148" t="s">
        <v>98</v>
      </c>
      <c r="F449" s="147" t="s">
        <v>98</v>
      </c>
      <c r="G449" s="166"/>
      <c r="H449" s="164" t="s">
        <v>98</v>
      </c>
      <c r="I449" s="150" t="s">
        <v>98</v>
      </c>
      <c r="J449" s="141" t="s">
        <v>98</v>
      </c>
      <c r="K449" s="166" t="s">
        <v>98</v>
      </c>
      <c r="L449" s="152"/>
      <c r="M449" s="152"/>
      <c r="N449" s="152"/>
      <c r="O449" s="152"/>
      <c r="P449" s="152"/>
      <c r="Q449" s="152"/>
      <c r="R449" s="119"/>
      <c r="S449" s="119"/>
      <c r="T449" s="119"/>
      <c r="U449" s="119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</row>
    <row r="450" ht="15.75" customHeight="1">
      <c r="A450" s="153">
        <v>34.0</v>
      </c>
      <c r="B450" s="154" t="s">
        <v>1406</v>
      </c>
      <c r="C450" s="154" t="s">
        <v>1012</v>
      </c>
      <c r="D450" s="155" t="s">
        <v>98</v>
      </c>
      <c r="E450" s="148" t="s">
        <v>98</v>
      </c>
      <c r="F450" s="155" t="s">
        <v>98</v>
      </c>
      <c r="G450" s="166"/>
      <c r="H450" s="165" t="s">
        <v>98</v>
      </c>
      <c r="I450" s="150" t="s">
        <v>98</v>
      </c>
      <c r="J450" s="141" t="s">
        <v>98</v>
      </c>
      <c r="K450" s="166" t="s">
        <v>98</v>
      </c>
      <c r="L450" s="156"/>
      <c r="M450" s="156"/>
      <c r="N450" s="156"/>
      <c r="O450" s="156"/>
      <c r="P450" s="156"/>
      <c r="Q450" s="156"/>
      <c r="R450" s="119"/>
      <c r="S450" s="119"/>
      <c r="T450" s="119"/>
      <c r="U450" s="119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</row>
    <row r="451" ht="15.75" customHeight="1">
      <c r="A451" s="153">
        <v>35.0</v>
      </c>
      <c r="B451" s="154" t="s">
        <v>1407</v>
      </c>
      <c r="C451" s="154" t="s">
        <v>1012</v>
      </c>
      <c r="D451" s="147" t="s">
        <v>98</v>
      </c>
      <c r="E451" s="148" t="s">
        <v>98</v>
      </c>
      <c r="F451" s="147" t="s">
        <v>98</v>
      </c>
      <c r="G451" s="166"/>
      <c r="H451" s="165" t="s">
        <v>98</v>
      </c>
      <c r="I451" s="150" t="s">
        <v>98</v>
      </c>
      <c r="J451" s="141" t="s">
        <v>98</v>
      </c>
      <c r="K451" s="166" t="s">
        <v>98</v>
      </c>
      <c r="L451" s="152"/>
      <c r="M451" s="152"/>
      <c r="N451" s="152"/>
      <c r="O451" s="152"/>
      <c r="P451" s="152"/>
      <c r="Q451" s="152"/>
      <c r="R451" s="119"/>
      <c r="S451" s="119"/>
      <c r="T451" s="119"/>
      <c r="U451" s="119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</row>
    <row r="452" ht="15.75" customHeight="1">
      <c r="A452" s="145">
        <v>36.0</v>
      </c>
      <c r="B452" s="146" t="s">
        <v>1408</v>
      </c>
      <c r="C452" s="146" t="s">
        <v>1005</v>
      </c>
      <c r="D452" s="155" t="s">
        <v>109</v>
      </c>
      <c r="E452" s="148" t="s">
        <v>109</v>
      </c>
      <c r="F452" s="155" t="s">
        <v>109</v>
      </c>
      <c r="G452" s="166"/>
      <c r="H452" s="164" t="s">
        <v>109</v>
      </c>
      <c r="I452" s="150" t="s">
        <v>109</v>
      </c>
      <c r="J452" s="141" t="s">
        <v>109</v>
      </c>
      <c r="K452" s="166" t="s">
        <v>109</v>
      </c>
      <c r="L452" s="156"/>
      <c r="M452" s="156"/>
      <c r="N452" s="156"/>
      <c r="O452" s="156"/>
      <c r="P452" s="156"/>
      <c r="Q452" s="156"/>
      <c r="R452" s="119"/>
      <c r="S452" s="119"/>
      <c r="T452" s="119"/>
      <c r="U452" s="119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</row>
    <row r="453">
      <c r="A453" s="163"/>
      <c r="B453" s="136" t="s">
        <v>719</v>
      </c>
      <c r="C453" s="157"/>
      <c r="D453" s="158"/>
      <c r="E453" s="159"/>
      <c r="F453" s="159"/>
      <c r="G453" s="159"/>
      <c r="H453" s="158"/>
      <c r="I453" s="160"/>
      <c r="J453" s="161"/>
      <c r="K453" s="17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</row>
    <row r="454" ht="15.75" customHeight="1">
      <c r="A454" s="153">
        <v>1.0</v>
      </c>
      <c r="B454" s="154" t="s">
        <v>1409</v>
      </c>
      <c r="C454" s="154" t="s">
        <v>1005</v>
      </c>
      <c r="D454" s="155" t="s">
        <v>109</v>
      </c>
      <c r="E454" s="148" t="s">
        <v>109</v>
      </c>
      <c r="F454" s="155" t="s">
        <v>109</v>
      </c>
      <c r="G454" s="166"/>
      <c r="H454" s="165" t="s">
        <v>109</v>
      </c>
      <c r="I454" s="150" t="s">
        <v>109</v>
      </c>
      <c r="J454" s="141" t="s">
        <v>109</v>
      </c>
      <c r="K454" s="166" t="s">
        <v>109</v>
      </c>
      <c r="L454" s="156"/>
      <c r="M454" s="156"/>
      <c r="N454" s="156"/>
      <c r="O454" s="156"/>
      <c r="P454" s="156"/>
      <c r="Q454" s="156"/>
      <c r="R454" s="119"/>
      <c r="S454" s="119"/>
      <c r="T454" s="119"/>
      <c r="U454" s="119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</row>
    <row r="455" ht="15.75" customHeight="1">
      <c r="A455" s="145">
        <v>1.0</v>
      </c>
      <c r="B455" s="146" t="s">
        <v>1410</v>
      </c>
      <c r="C455" s="146" t="s">
        <v>1005</v>
      </c>
      <c r="D455" s="147" t="s">
        <v>109</v>
      </c>
      <c r="E455" s="148" t="s">
        <v>109</v>
      </c>
      <c r="F455" s="147" t="s">
        <v>109</v>
      </c>
      <c r="G455" s="166"/>
      <c r="H455" s="164" t="s">
        <v>109</v>
      </c>
      <c r="I455" s="150" t="s">
        <v>109</v>
      </c>
      <c r="J455" s="141" t="s">
        <v>109</v>
      </c>
      <c r="K455" s="166" t="s">
        <v>109</v>
      </c>
      <c r="L455" s="152"/>
      <c r="M455" s="152"/>
      <c r="N455" s="152"/>
      <c r="O455" s="152"/>
      <c r="P455" s="152"/>
      <c r="Q455" s="152"/>
      <c r="R455" s="119"/>
      <c r="S455" s="119"/>
      <c r="T455" s="119"/>
      <c r="U455" s="119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</row>
    <row r="456" ht="15.75" customHeight="1">
      <c r="A456" s="153">
        <v>3.0</v>
      </c>
      <c r="B456" s="154" t="s">
        <v>1411</v>
      </c>
      <c r="C456" s="154" t="s">
        <v>1005</v>
      </c>
      <c r="D456" s="155" t="s">
        <v>109</v>
      </c>
      <c r="E456" s="148" t="s">
        <v>109</v>
      </c>
      <c r="F456" s="155" t="s">
        <v>109</v>
      </c>
      <c r="G456" s="166"/>
      <c r="H456" s="165" t="s">
        <v>109</v>
      </c>
      <c r="I456" s="166"/>
      <c r="J456" s="141" t="s">
        <v>109</v>
      </c>
      <c r="K456" s="166" t="s">
        <v>109</v>
      </c>
      <c r="L456" s="156"/>
      <c r="M456" s="156"/>
      <c r="N456" s="156"/>
      <c r="O456" s="156"/>
      <c r="P456" s="156"/>
      <c r="Q456" s="156"/>
      <c r="R456" s="119"/>
      <c r="S456" s="119"/>
      <c r="T456" s="119"/>
      <c r="U456" s="119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</row>
    <row r="457" ht="15.75" customHeight="1">
      <c r="A457" s="153">
        <v>4.0</v>
      </c>
      <c r="B457" s="154" t="s">
        <v>1412</v>
      </c>
      <c r="C457" s="154" t="s">
        <v>1005</v>
      </c>
      <c r="D457" s="147" t="s">
        <v>109</v>
      </c>
      <c r="E457" s="148" t="s">
        <v>109</v>
      </c>
      <c r="F457" s="147" t="s">
        <v>109</v>
      </c>
      <c r="G457" s="166"/>
      <c r="H457" s="165" t="s">
        <v>109</v>
      </c>
      <c r="I457" s="150" t="s">
        <v>109</v>
      </c>
      <c r="J457" s="141" t="s">
        <v>109</v>
      </c>
      <c r="K457" s="166" t="s">
        <v>109</v>
      </c>
      <c r="L457" s="152"/>
      <c r="M457" s="152"/>
      <c r="N457" s="152"/>
      <c r="O457" s="152"/>
      <c r="P457" s="152"/>
      <c r="Q457" s="152"/>
      <c r="R457" s="119"/>
      <c r="S457" s="119"/>
      <c r="T457" s="119"/>
      <c r="U457" s="119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</row>
    <row r="458" ht="15.75" customHeight="1">
      <c r="A458" s="163"/>
      <c r="B458" s="136" t="s">
        <v>724</v>
      </c>
      <c r="C458" s="157"/>
      <c r="D458" s="158"/>
      <c r="E458" s="159"/>
      <c r="F458" s="159"/>
      <c r="G458" s="159"/>
      <c r="H458" s="158"/>
      <c r="I458" s="160"/>
      <c r="J458" s="161"/>
      <c r="K458" s="17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</row>
    <row r="459" ht="15.75" customHeight="1">
      <c r="A459" s="145" t="s">
        <v>1013</v>
      </c>
      <c r="B459" s="146" t="s">
        <v>1413</v>
      </c>
      <c r="C459" s="146" t="s">
        <v>1012</v>
      </c>
      <c r="D459" s="147" t="s">
        <v>98</v>
      </c>
      <c r="E459" s="148" t="s">
        <v>98</v>
      </c>
      <c r="F459" s="147" t="s">
        <v>98</v>
      </c>
      <c r="G459" s="166"/>
      <c r="H459" s="164" t="s">
        <v>98</v>
      </c>
      <c r="I459" s="150" t="s">
        <v>98</v>
      </c>
      <c r="J459" s="141" t="s">
        <v>98</v>
      </c>
      <c r="K459" s="166" t="s">
        <v>98</v>
      </c>
      <c r="L459" s="152"/>
      <c r="M459" s="152"/>
      <c r="N459" s="152"/>
      <c r="O459" s="152"/>
      <c r="P459" s="152"/>
      <c r="Q459" s="152"/>
      <c r="R459" s="119"/>
      <c r="S459" s="119"/>
      <c r="T459" s="119"/>
      <c r="U459" s="119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</row>
    <row r="460" ht="15.75" customHeight="1">
      <c r="A460" s="163"/>
      <c r="B460" s="136" t="s">
        <v>726</v>
      </c>
      <c r="C460" s="157"/>
      <c r="D460" s="158"/>
      <c r="E460" s="159"/>
      <c r="F460" s="159"/>
      <c r="G460" s="159"/>
      <c r="H460" s="158"/>
      <c r="I460" s="160"/>
      <c r="J460" s="161"/>
      <c r="K460" s="173"/>
      <c r="L460" s="143"/>
      <c r="M460" s="143"/>
      <c r="N460" s="143"/>
      <c r="O460" s="143"/>
      <c r="P460" s="143"/>
      <c r="Q460" s="143"/>
      <c r="R460" s="143"/>
      <c r="S460" s="143"/>
      <c r="T460" s="143"/>
      <c r="U460" s="143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</row>
    <row r="461" ht="15.75" customHeight="1">
      <c r="A461" s="145">
        <v>1.0</v>
      </c>
      <c r="B461" s="146" t="s">
        <v>1414</v>
      </c>
      <c r="C461" s="146" t="s">
        <v>1005</v>
      </c>
      <c r="D461" s="147" t="s">
        <v>109</v>
      </c>
      <c r="E461" s="148" t="s">
        <v>204</v>
      </c>
      <c r="F461" s="147" t="s">
        <v>109</v>
      </c>
      <c r="G461" s="166"/>
      <c r="H461" s="164" t="s">
        <v>109</v>
      </c>
      <c r="I461" s="150" t="s">
        <v>109</v>
      </c>
      <c r="J461" s="141" t="s">
        <v>109</v>
      </c>
      <c r="K461" s="166" t="s">
        <v>109</v>
      </c>
      <c r="L461" s="152"/>
      <c r="M461" s="152"/>
      <c r="N461" s="152"/>
      <c r="O461" s="152"/>
      <c r="P461" s="152"/>
      <c r="Q461" s="152"/>
      <c r="R461" s="119"/>
      <c r="S461" s="119"/>
      <c r="T461" s="119"/>
      <c r="U461" s="119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</row>
    <row r="462" ht="15.75" customHeight="1">
      <c r="A462" s="145">
        <v>2.0</v>
      </c>
      <c r="B462" s="146" t="s">
        <v>1415</v>
      </c>
      <c r="C462" s="146" t="s">
        <v>1005</v>
      </c>
      <c r="D462" s="155" t="s">
        <v>109</v>
      </c>
      <c r="E462" s="148" t="s">
        <v>204</v>
      </c>
      <c r="F462" s="155" t="s">
        <v>109</v>
      </c>
      <c r="G462" s="166"/>
      <c r="H462" s="164" t="s">
        <v>109</v>
      </c>
      <c r="I462" s="150" t="s">
        <v>109</v>
      </c>
      <c r="J462" s="141" t="s">
        <v>109</v>
      </c>
      <c r="K462" s="166" t="s">
        <v>109</v>
      </c>
      <c r="L462" s="156"/>
      <c r="M462" s="156"/>
      <c r="N462" s="156"/>
      <c r="O462" s="156"/>
      <c r="P462" s="156"/>
      <c r="Q462" s="156"/>
      <c r="R462" s="119"/>
      <c r="S462" s="119"/>
      <c r="T462" s="119"/>
      <c r="U462" s="119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</row>
    <row r="463" ht="15.75" customHeight="1">
      <c r="A463" s="153">
        <v>3.0</v>
      </c>
      <c r="B463" s="154" t="s">
        <v>1416</v>
      </c>
      <c r="C463" s="154" t="s">
        <v>1012</v>
      </c>
      <c r="D463" s="147" t="s">
        <v>98</v>
      </c>
      <c r="E463" s="148" t="s">
        <v>98</v>
      </c>
      <c r="F463" s="147" t="s">
        <v>98</v>
      </c>
      <c r="G463" s="166"/>
      <c r="H463" s="165" t="s">
        <v>98</v>
      </c>
      <c r="I463" s="150" t="s">
        <v>98</v>
      </c>
      <c r="J463" s="141" t="s">
        <v>98</v>
      </c>
      <c r="K463" s="166" t="s">
        <v>98</v>
      </c>
      <c r="L463" s="152"/>
      <c r="M463" s="152"/>
      <c r="N463" s="152"/>
      <c r="O463" s="152"/>
      <c r="P463" s="152"/>
      <c r="Q463" s="152"/>
      <c r="R463" s="119"/>
      <c r="S463" s="119"/>
      <c r="T463" s="119"/>
      <c r="U463" s="119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</row>
    <row r="464" ht="15.75" customHeight="1">
      <c r="A464" s="145">
        <v>4.0</v>
      </c>
      <c r="B464" s="146" t="s">
        <v>1417</v>
      </c>
      <c r="C464" s="146" t="s">
        <v>1012</v>
      </c>
      <c r="D464" s="155" t="s">
        <v>98</v>
      </c>
      <c r="E464" s="148" t="s">
        <v>98</v>
      </c>
      <c r="F464" s="155" t="s">
        <v>98</v>
      </c>
      <c r="G464" s="166"/>
      <c r="H464" s="164" t="s">
        <v>98</v>
      </c>
      <c r="I464" s="150" t="s">
        <v>98</v>
      </c>
      <c r="J464" s="141" t="s">
        <v>98</v>
      </c>
      <c r="K464" s="166" t="s">
        <v>98</v>
      </c>
      <c r="L464" s="156"/>
      <c r="M464" s="156"/>
      <c r="N464" s="156"/>
      <c r="O464" s="156"/>
      <c r="P464" s="156"/>
      <c r="Q464" s="156"/>
      <c r="R464" s="119"/>
      <c r="S464" s="119"/>
      <c r="T464" s="119"/>
      <c r="U464" s="119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</row>
    <row r="465" ht="15.75" customHeight="1">
      <c r="A465" s="153">
        <v>5.0</v>
      </c>
      <c r="B465" s="154" t="s">
        <v>1418</v>
      </c>
      <c r="C465" s="154" t="s">
        <v>1005</v>
      </c>
      <c r="D465" s="147" t="s">
        <v>109</v>
      </c>
      <c r="E465" s="148" t="s">
        <v>109</v>
      </c>
      <c r="F465" s="147" t="s">
        <v>109</v>
      </c>
      <c r="G465" s="166"/>
      <c r="H465" s="165" t="s">
        <v>109</v>
      </c>
      <c r="I465" s="150" t="s">
        <v>109</v>
      </c>
      <c r="J465" s="141" t="s">
        <v>109</v>
      </c>
      <c r="K465" s="166" t="s">
        <v>109</v>
      </c>
      <c r="L465" s="152"/>
      <c r="M465" s="152"/>
      <c r="N465" s="152"/>
      <c r="O465" s="152"/>
      <c r="P465" s="152"/>
      <c r="Q465" s="152"/>
      <c r="R465" s="119"/>
      <c r="S465" s="119"/>
      <c r="T465" s="119"/>
      <c r="U465" s="119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</row>
    <row r="466" ht="15.75" customHeight="1">
      <c r="A466" s="153">
        <v>6.0</v>
      </c>
      <c r="B466" s="154" t="s">
        <v>1419</v>
      </c>
      <c r="C466" s="154" t="s">
        <v>1005</v>
      </c>
      <c r="D466" s="155" t="s">
        <v>109</v>
      </c>
      <c r="E466" s="148" t="s">
        <v>109</v>
      </c>
      <c r="F466" s="155" t="s">
        <v>109</v>
      </c>
      <c r="G466" s="166"/>
      <c r="H466" s="165" t="s">
        <v>109</v>
      </c>
      <c r="I466" s="150" t="s">
        <v>109</v>
      </c>
      <c r="J466" s="141" t="s">
        <v>109</v>
      </c>
      <c r="K466" s="166" t="s">
        <v>109</v>
      </c>
      <c r="L466" s="156"/>
      <c r="M466" s="156"/>
      <c r="N466" s="156"/>
      <c r="O466" s="156"/>
      <c r="P466" s="156"/>
      <c r="Q466" s="156"/>
      <c r="R466" s="119"/>
      <c r="S466" s="119"/>
      <c r="T466" s="119"/>
      <c r="U466" s="119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</row>
    <row r="467" ht="15.75" customHeight="1">
      <c r="A467" s="190">
        <v>7.0</v>
      </c>
      <c r="B467" s="191" t="s">
        <v>1420</v>
      </c>
      <c r="C467" s="191" t="s">
        <v>1005</v>
      </c>
      <c r="D467" s="147" t="s">
        <v>109</v>
      </c>
      <c r="E467" s="148" t="s">
        <v>109</v>
      </c>
      <c r="F467" s="147" t="s">
        <v>109</v>
      </c>
      <c r="G467" s="166"/>
      <c r="H467" s="170" t="s">
        <v>109</v>
      </c>
      <c r="I467" s="150" t="s">
        <v>109</v>
      </c>
      <c r="J467" s="171" t="s">
        <v>109</v>
      </c>
      <c r="K467" s="172" t="s">
        <v>109</v>
      </c>
      <c r="L467" s="152"/>
      <c r="M467" s="152"/>
      <c r="N467" s="152"/>
      <c r="O467" s="152"/>
      <c r="P467" s="152"/>
      <c r="Q467" s="152"/>
      <c r="R467" s="119"/>
      <c r="S467" s="119"/>
      <c r="T467" s="119"/>
      <c r="U467" s="119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</row>
    <row r="468" ht="15.75" customHeight="1">
      <c r="A468" s="190">
        <v>8.0</v>
      </c>
      <c r="B468" s="191" t="s">
        <v>1421</v>
      </c>
      <c r="C468" s="191" t="s">
        <v>1012</v>
      </c>
      <c r="D468" s="155" t="s">
        <v>98</v>
      </c>
      <c r="E468" s="148" t="s">
        <v>98</v>
      </c>
      <c r="F468" s="155" t="s">
        <v>98</v>
      </c>
      <c r="G468" s="166"/>
      <c r="H468" s="170" t="s">
        <v>98</v>
      </c>
      <c r="I468" s="150" t="s">
        <v>98</v>
      </c>
      <c r="J468" s="171" t="s">
        <v>98</v>
      </c>
      <c r="K468" s="172" t="s">
        <v>98</v>
      </c>
      <c r="L468" s="156"/>
      <c r="M468" s="156"/>
      <c r="N468" s="156"/>
      <c r="O468" s="156"/>
      <c r="P468" s="156"/>
      <c r="Q468" s="156"/>
      <c r="R468" s="119"/>
      <c r="S468" s="119"/>
      <c r="T468" s="119"/>
      <c r="U468" s="119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</row>
    <row r="469" ht="15.75" customHeight="1">
      <c r="A469" s="145">
        <v>9.0</v>
      </c>
      <c r="B469" s="146" t="s">
        <v>1422</v>
      </c>
      <c r="C469" s="146" t="s">
        <v>1005</v>
      </c>
      <c r="D469" s="147" t="s">
        <v>109</v>
      </c>
      <c r="E469" s="148" t="s">
        <v>109</v>
      </c>
      <c r="F469" s="147" t="s">
        <v>109</v>
      </c>
      <c r="G469" s="166"/>
      <c r="H469" s="164" t="s">
        <v>109</v>
      </c>
      <c r="I469" s="150" t="s">
        <v>109</v>
      </c>
      <c r="J469" s="141" t="s">
        <v>109</v>
      </c>
      <c r="K469" s="166" t="s">
        <v>109</v>
      </c>
      <c r="L469" s="152"/>
      <c r="M469" s="152"/>
      <c r="N469" s="152"/>
      <c r="O469" s="152"/>
      <c r="P469" s="152"/>
      <c r="Q469" s="152"/>
      <c r="R469" s="119"/>
      <c r="S469" s="119"/>
      <c r="T469" s="119"/>
      <c r="U469" s="119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</row>
    <row r="470" ht="15.75" customHeight="1">
      <c r="A470" s="190">
        <v>10.0</v>
      </c>
      <c r="B470" s="191" t="s">
        <v>1423</v>
      </c>
      <c r="C470" s="191" t="s">
        <v>1005</v>
      </c>
      <c r="D470" s="155" t="s">
        <v>109</v>
      </c>
      <c r="E470" s="148" t="s">
        <v>109</v>
      </c>
      <c r="F470" s="155" t="s">
        <v>109</v>
      </c>
      <c r="G470" s="166"/>
      <c r="H470" s="170" t="s">
        <v>109</v>
      </c>
      <c r="I470" s="150" t="s">
        <v>109</v>
      </c>
      <c r="J470" s="171" t="s">
        <v>109</v>
      </c>
      <c r="K470" s="172" t="s">
        <v>109</v>
      </c>
      <c r="L470" s="156"/>
      <c r="M470" s="156"/>
      <c r="N470" s="156"/>
      <c r="O470" s="156"/>
      <c r="P470" s="156"/>
      <c r="Q470" s="156"/>
      <c r="R470" s="119"/>
      <c r="S470" s="119"/>
      <c r="T470" s="119"/>
      <c r="U470" s="119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</row>
    <row r="471" ht="15.75" customHeight="1">
      <c r="A471" s="153">
        <v>11.0</v>
      </c>
      <c r="B471" s="154" t="s">
        <v>1424</v>
      </c>
      <c r="C471" s="154" t="s">
        <v>1012</v>
      </c>
      <c r="D471" s="147" t="s">
        <v>98</v>
      </c>
      <c r="E471" s="148" t="s">
        <v>98</v>
      </c>
      <c r="F471" s="147" t="s">
        <v>98</v>
      </c>
      <c r="G471" s="166"/>
      <c r="H471" s="165" t="s">
        <v>98</v>
      </c>
      <c r="I471" s="150" t="s">
        <v>98</v>
      </c>
      <c r="J471" s="141" t="s">
        <v>98</v>
      </c>
      <c r="K471" s="166" t="s">
        <v>98</v>
      </c>
      <c r="L471" s="152"/>
      <c r="M471" s="152"/>
      <c r="N471" s="152"/>
      <c r="O471" s="152"/>
      <c r="P471" s="152"/>
      <c r="Q471" s="152"/>
      <c r="R471" s="119"/>
      <c r="S471" s="119"/>
      <c r="T471" s="119"/>
      <c r="U471" s="119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</row>
    <row r="472" ht="15.75" customHeight="1">
      <c r="A472" s="163"/>
      <c r="B472" s="136" t="s">
        <v>738</v>
      </c>
      <c r="C472" s="157"/>
      <c r="D472" s="158"/>
      <c r="E472" s="159"/>
      <c r="F472" s="159"/>
      <c r="G472" s="159"/>
      <c r="H472" s="158"/>
      <c r="I472" s="160"/>
      <c r="J472" s="161"/>
      <c r="K472" s="17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</row>
    <row r="473" ht="15.75" customHeight="1">
      <c r="A473" s="145">
        <v>1.0</v>
      </c>
      <c r="B473" s="146" t="s">
        <v>1425</v>
      </c>
      <c r="C473" s="146" t="s">
        <v>1012</v>
      </c>
      <c r="D473" s="147" t="s">
        <v>98</v>
      </c>
      <c r="E473" s="148" t="s">
        <v>98</v>
      </c>
      <c r="F473" s="147" t="s">
        <v>98</v>
      </c>
      <c r="G473" s="166"/>
      <c r="H473" s="164" t="s">
        <v>98</v>
      </c>
      <c r="I473" s="150" t="s">
        <v>98</v>
      </c>
      <c r="J473" s="141" t="s">
        <v>98</v>
      </c>
      <c r="K473" s="166" t="s">
        <v>98</v>
      </c>
      <c r="L473" s="152"/>
      <c r="M473" s="152"/>
      <c r="N473" s="152"/>
      <c r="O473" s="152"/>
      <c r="P473" s="152"/>
      <c r="Q473" s="152"/>
      <c r="R473" s="119"/>
      <c r="S473" s="119"/>
      <c r="T473" s="119"/>
      <c r="U473" s="119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</row>
    <row r="474" ht="15.75" customHeight="1">
      <c r="A474" s="145">
        <v>2.0</v>
      </c>
      <c r="B474" s="146" t="s">
        <v>1426</v>
      </c>
      <c r="C474" s="146" t="s">
        <v>1012</v>
      </c>
      <c r="D474" s="155" t="s">
        <v>98</v>
      </c>
      <c r="E474" s="148" t="s">
        <v>98</v>
      </c>
      <c r="F474" s="155" t="s">
        <v>98</v>
      </c>
      <c r="G474" s="166"/>
      <c r="H474" s="164" t="s">
        <v>98</v>
      </c>
      <c r="I474" s="150" t="s">
        <v>98</v>
      </c>
      <c r="J474" s="141" t="s">
        <v>98</v>
      </c>
      <c r="K474" s="166" t="s">
        <v>98</v>
      </c>
      <c r="L474" s="156"/>
      <c r="M474" s="156"/>
      <c r="N474" s="156"/>
      <c r="O474" s="156"/>
      <c r="P474" s="156"/>
      <c r="Q474" s="156"/>
      <c r="R474" s="119"/>
      <c r="S474" s="119"/>
      <c r="T474" s="119"/>
      <c r="U474" s="119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</row>
    <row r="475" ht="15.75" customHeight="1">
      <c r="A475" s="153">
        <v>3.0</v>
      </c>
      <c r="B475" s="146" t="s">
        <v>1427</v>
      </c>
      <c r="C475" s="146" t="s">
        <v>1005</v>
      </c>
      <c r="D475" s="147" t="s">
        <v>109</v>
      </c>
      <c r="E475" s="148" t="s">
        <v>109</v>
      </c>
      <c r="F475" s="147" t="s">
        <v>109</v>
      </c>
      <c r="G475" s="166"/>
      <c r="H475" s="164" t="s">
        <v>109</v>
      </c>
      <c r="I475" s="150" t="s">
        <v>109</v>
      </c>
      <c r="J475" s="141" t="s">
        <v>109</v>
      </c>
      <c r="K475" s="166" t="s">
        <v>109</v>
      </c>
      <c r="L475" s="152"/>
      <c r="M475" s="152"/>
      <c r="N475" s="152"/>
      <c r="O475" s="152"/>
      <c r="P475" s="152"/>
      <c r="Q475" s="152"/>
      <c r="R475" s="119"/>
      <c r="S475" s="119"/>
      <c r="T475" s="119"/>
      <c r="U475" s="119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</row>
    <row r="476" ht="15.75" customHeight="1">
      <c r="A476" s="145">
        <v>4.0</v>
      </c>
      <c r="B476" s="154" t="s">
        <v>1428</v>
      </c>
      <c r="C476" s="154" t="s">
        <v>1005</v>
      </c>
      <c r="D476" s="155" t="s">
        <v>109</v>
      </c>
      <c r="E476" s="148" t="s">
        <v>109</v>
      </c>
      <c r="F476" s="155" t="s">
        <v>109</v>
      </c>
      <c r="G476" s="166"/>
      <c r="H476" s="165" t="s">
        <v>109</v>
      </c>
      <c r="I476" s="150" t="s">
        <v>109</v>
      </c>
      <c r="J476" s="141" t="s">
        <v>109</v>
      </c>
      <c r="K476" s="166" t="s">
        <v>109</v>
      </c>
      <c r="L476" s="156"/>
      <c r="M476" s="156"/>
      <c r="N476" s="156"/>
      <c r="O476" s="156"/>
      <c r="P476" s="156"/>
      <c r="Q476" s="156"/>
      <c r="R476" s="119"/>
      <c r="S476" s="119"/>
      <c r="T476" s="119"/>
      <c r="U476" s="119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</row>
    <row r="477" ht="15.75" customHeight="1">
      <c r="A477" s="153">
        <v>5.0</v>
      </c>
      <c r="B477" s="146" t="s">
        <v>1429</v>
      </c>
      <c r="C477" s="146" t="s">
        <v>1005</v>
      </c>
      <c r="D477" s="147" t="s">
        <v>109</v>
      </c>
      <c r="E477" s="148" t="s">
        <v>109</v>
      </c>
      <c r="F477" s="147" t="s">
        <v>109</v>
      </c>
      <c r="G477" s="166"/>
      <c r="H477" s="164" t="s">
        <v>109</v>
      </c>
      <c r="I477" s="150" t="s">
        <v>109</v>
      </c>
      <c r="J477" s="141" t="s">
        <v>109</v>
      </c>
      <c r="K477" s="166" t="s">
        <v>109</v>
      </c>
      <c r="L477" s="152"/>
      <c r="M477" s="152"/>
      <c r="N477" s="152"/>
      <c r="O477" s="152"/>
      <c r="P477" s="152"/>
      <c r="Q477" s="152"/>
      <c r="R477" s="119"/>
      <c r="S477" s="119"/>
      <c r="T477" s="119"/>
      <c r="U477" s="119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</row>
    <row r="478" ht="15.75" customHeight="1">
      <c r="A478" s="153">
        <v>6.0</v>
      </c>
      <c r="B478" s="154" t="s">
        <v>1430</v>
      </c>
      <c r="C478" s="154" t="s">
        <v>1012</v>
      </c>
      <c r="D478" s="155" t="s">
        <v>98</v>
      </c>
      <c r="E478" s="148" t="s">
        <v>98</v>
      </c>
      <c r="F478" s="155" t="s">
        <v>98</v>
      </c>
      <c r="G478" s="166"/>
      <c r="H478" s="165" t="s">
        <v>98</v>
      </c>
      <c r="I478" s="150" t="s">
        <v>98</v>
      </c>
      <c r="J478" s="141" t="s">
        <v>98</v>
      </c>
      <c r="K478" s="166" t="s">
        <v>98</v>
      </c>
      <c r="L478" s="156"/>
      <c r="M478" s="156"/>
      <c r="N478" s="156"/>
      <c r="O478" s="156"/>
      <c r="P478" s="156"/>
      <c r="Q478" s="156"/>
      <c r="R478" s="119"/>
      <c r="S478" s="119"/>
      <c r="T478" s="119"/>
      <c r="U478" s="119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</row>
    <row r="479" ht="15.75" customHeight="1">
      <c r="A479" s="190">
        <v>7.0</v>
      </c>
      <c r="B479" s="154" t="s">
        <v>1431</v>
      </c>
      <c r="C479" s="154" t="s">
        <v>1012</v>
      </c>
      <c r="D479" s="147" t="s">
        <v>98</v>
      </c>
      <c r="E479" s="148" t="s">
        <v>98</v>
      </c>
      <c r="F479" s="147" t="s">
        <v>98</v>
      </c>
      <c r="G479" s="166"/>
      <c r="H479" s="165" t="s">
        <v>98</v>
      </c>
      <c r="I479" s="150" t="s">
        <v>98</v>
      </c>
      <c r="J479" s="141" t="s">
        <v>98</v>
      </c>
      <c r="K479" s="166" t="s">
        <v>98</v>
      </c>
      <c r="L479" s="152"/>
      <c r="M479" s="152"/>
      <c r="N479" s="152"/>
      <c r="O479" s="152"/>
      <c r="P479" s="152"/>
      <c r="Q479" s="152"/>
      <c r="R479" s="119"/>
      <c r="S479" s="119"/>
      <c r="T479" s="119"/>
      <c r="U479" s="119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</row>
    <row r="480" ht="15.75" customHeight="1">
      <c r="A480" s="190">
        <v>8.0</v>
      </c>
      <c r="B480" s="146" t="s">
        <v>1432</v>
      </c>
      <c r="C480" s="146" t="s">
        <v>1005</v>
      </c>
      <c r="D480" s="155" t="s">
        <v>109</v>
      </c>
      <c r="E480" s="148" t="s">
        <v>109</v>
      </c>
      <c r="F480" s="155" t="s">
        <v>109</v>
      </c>
      <c r="G480" s="166"/>
      <c r="H480" s="164" t="s">
        <v>204</v>
      </c>
      <c r="I480" s="150" t="s">
        <v>109</v>
      </c>
      <c r="J480" s="141" t="s">
        <v>109</v>
      </c>
      <c r="K480" s="166" t="s">
        <v>109</v>
      </c>
      <c r="L480" s="156"/>
      <c r="M480" s="156"/>
      <c r="N480" s="156"/>
      <c r="O480" s="156"/>
      <c r="P480" s="156"/>
      <c r="Q480" s="156"/>
      <c r="R480" s="119"/>
      <c r="S480" s="119"/>
      <c r="T480" s="119"/>
      <c r="U480" s="119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</row>
    <row r="481" ht="15.75" customHeight="1">
      <c r="A481" s="145">
        <v>9.0</v>
      </c>
      <c r="B481" s="154" t="s">
        <v>1433</v>
      </c>
      <c r="C481" s="154" t="s">
        <v>1012</v>
      </c>
      <c r="D481" s="147" t="s">
        <v>98</v>
      </c>
      <c r="E481" s="148" t="s">
        <v>98</v>
      </c>
      <c r="F481" s="147" t="s">
        <v>98</v>
      </c>
      <c r="G481" s="166"/>
      <c r="H481" s="165" t="s">
        <v>98</v>
      </c>
      <c r="I481" s="150" t="s">
        <v>98</v>
      </c>
      <c r="J481" s="141" t="s">
        <v>98</v>
      </c>
      <c r="K481" s="166" t="s">
        <v>98</v>
      </c>
      <c r="L481" s="152"/>
      <c r="M481" s="152"/>
      <c r="N481" s="152"/>
      <c r="O481" s="152"/>
      <c r="P481" s="152"/>
      <c r="Q481" s="152"/>
      <c r="R481" s="119"/>
      <c r="S481" s="119"/>
      <c r="T481" s="119"/>
      <c r="U481" s="119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</row>
    <row r="482" ht="15.75" customHeight="1">
      <c r="A482" s="190">
        <v>10.0</v>
      </c>
      <c r="B482" s="191" t="s">
        <v>1434</v>
      </c>
      <c r="C482" s="191" t="s">
        <v>1012</v>
      </c>
      <c r="D482" s="155" t="s">
        <v>98</v>
      </c>
      <c r="E482" s="148" t="s">
        <v>98</v>
      </c>
      <c r="F482" s="155" t="s">
        <v>98</v>
      </c>
      <c r="G482" s="166"/>
      <c r="H482" s="170" t="s">
        <v>98</v>
      </c>
      <c r="I482" s="150" t="s">
        <v>98</v>
      </c>
      <c r="J482" s="171" t="s">
        <v>98</v>
      </c>
      <c r="K482" s="172" t="s">
        <v>98</v>
      </c>
      <c r="L482" s="156"/>
      <c r="M482" s="156"/>
      <c r="N482" s="156"/>
      <c r="O482" s="156"/>
      <c r="P482" s="156"/>
      <c r="Q482" s="156"/>
      <c r="R482" s="119"/>
      <c r="S482" s="119"/>
      <c r="T482" s="119"/>
      <c r="U482" s="119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</row>
    <row r="483">
      <c r="A483" s="163"/>
      <c r="B483" s="136" t="s">
        <v>748</v>
      </c>
      <c r="C483" s="157"/>
      <c r="D483" s="158"/>
      <c r="E483" s="159"/>
      <c r="F483" s="159"/>
      <c r="G483" s="159"/>
      <c r="H483" s="158"/>
      <c r="I483" s="160"/>
      <c r="J483" s="161"/>
      <c r="K483" s="173"/>
      <c r="L483" s="143"/>
      <c r="M483" s="143"/>
      <c r="N483" s="143"/>
      <c r="O483" s="143"/>
      <c r="P483" s="143"/>
      <c r="Q483" s="143"/>
      <c r="R483" s="143"/>
      <c r="S483" s="143"/>
      <c r="T483" s="143"/>
      <c r="U483" s="143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</row>
    <row r="484" ht="15.75" customHeight="1">
      <c r="A484" s="145">
        <v>1.0</v>
      </c>
      <c r="B484" s="146" t="s">
        <v>1435</v>
      </c>
      <c r="C484" s="146" t="s">
        <v>1005</v>
      </c>
      <c r="D484" s="155" t="s">
        <v>109</v>
      </c>
      <c r="E484" s="148" t="s">
        <v>109</v>
      </c>
      <c r="F484" s="155" t="s">
        <v>109</v>
      </c>
      <c r="G484" s="166"/>
      <c r="H484" s="164" t="s">
        <v>109</v>
      </c>
      <c r="I484" s="150" t="s">
        <v>109</v>
      </c>
      <c r="J484" s="141" t="s">
        <v>109</v>
      </c>
      <c r="K484" s="166" t="s">
        <v>109</v>
      </c>
      <c r="L484" s="156"/>
      <c r="M484" s="156"/>
      <c r="N484" s="156"/>
      <c r="O484" s="156"/>
      <c r="P484" s="156"/>
      <c r="Q484" s="156"/>
      <c r="R484" s="119"/>
      <c r="S484" s="119"/>
      <c r="T484" s="119"/>
      <c r="U484" s="119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</row>
    <row r="485" ht="15.75" customHeight="1">
      <c r="A485" s="153">
        <v>2.0</v>
      </c>
      <c r="B485" s="154" t="s">
        <v>1436</v>
      </c>
      <c r="C485" s="154" t="s">
        <v>1005</v>
      </c>
      <c r="D485" s="147" t="s">
        <v>109</v>
      </c>
      <c r="E485" s="148" t="s">
        <v>109</v>
      </c>
      <c r="F485" s="147" t="s">
        <v>109</v>
      </c>
      <c r="G485" s="166"/>
      <c r="H485" s="165" t="s">
        <v>109</v>
      </c>
      <c r="I485" s="150" t="s">
        <v>109</v>
      </c>
      <c r="J485" s="141" t="s">
        <v>109</v>
      </c>
      <c r="K485" s="166" t="s">
        <v>109</v>
      </c>
      <c r="L485" s="152"/>
      <c r="M485" s="152"/>
      <c r="N485" s="152"/>
      <c r="O485" s="152"/>
      <c r="P485" s="152"/>
      <c r="Q485" s="152"/>
      <c r="R485" s="119"/>
      <c r="S485" s="119"/>
      <c r="T485" s="119"/>
      <c r="U485" s="119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</row>
    <row r="486" ht="15.75" customHeight="1">
      <c r="A486" s="153">
        <v>3.0</v>
      </c>
      <c r="B486" s="154" t="s">
        <v>1437</v>
      </c>
      <c r="C486" s="154" t="s">
        <v>1005</v>
      </c>
      <c r="D486" s="155" t="s">
        <v>109</v>
      </c>
      <c r="E486" s="148" t="s">
        <v>109</v>
      </c>
      <c r="F486" s="155" t="s">
        <v>109</v>
      </c>
      <c r="G486" s="166"/>
      <c r="H486" s="165" t="s">
        <v>109</v>
      </c>
      <c r="I486" s="150" t="s">
        <v>109</v>
      </c>
      <c r="J486" s="141" t="s">
        <v>109</v>
      </c>
      <c r="K486" s="166" t="s">
        <v>109</v>
      </c>
      <c r="L486" s="156"/>
      <c r="M486" s="156"/>
      <c r="N486" s="156"/>
      <c r="O486" s="156"/>
      <c r="P486" s="156"/>
      <c r="Q486" s="156"/>
      <c r="R486" s="119"/>
      <c r="S486" s="119"/>
      <c r="T486" s="119"/>
      <c r="U486" s="119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</row>
    <row r="487" ht="15.75" customHeight="1">
      <c r="A487" s="163"/>
      <c r="B487" s="136" t="s">
        <v>751</v>
      </c>
      <c r="C487" s="157"/>
      <c r="D487" s="158"/>
      <c r="E487" s="159"/>
      <c r="F487" s="159"/>
      <c r="G487" s="159"/>
      <c r="H487" s="158"/>
      <c r="I487" s="160"/>
      <c r="J487" s="161"/>
      <c r="K487" s="17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</row>
    <row r="488" ht="15.75" customHeight="1">
      <c r="A488" s="145">
        <v>1.0</v>
      </c>
      <c r="B488" s="154" t="s">
        <v>1438</v>
      </c>
      <c r="C488" s="154" t="s">
        <v>1005</v>
      </c>
      <c r="D488" s="212"/>
      <c r="E488" s="109"/>
      <c r="F488" s="212"/>
      <c r="G488" s="166"/>
      <c r="H488" s="165" t="s">
        <v>109</v>
      </c>
      <c r="I488" s="166"/>
      <c r="J488" s="141" t="s">
        <v>109</v>
      </c>
      <c r="K488" s="166" t="s">
        <v>109</v>
      </c>
      <c r="L488" s="156"/>
      <c r="M488" s="156"/>
      <c r="N488" s="156"/>
      <c r="O488" s="156"/>
      <c r="P488" s="156"/>
      <c r="Q488" s="156"/>
      <c r="R488" s="119"/>
      <c r="S488" s="119"/>
      <c r="T488" s="119"/>
      <c r="U488" s="119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</row>
    <row r="489" ht="15.75" customHeight="1">
      <c r="A489" s="145">
        <v>2.0</v>
      </c>
      <c r="B489" s="154" t="s">
        <v>1439</v>
      </c>
      <c r="C489" s="154" t="s">
        <v>1012</v>
      </c>
      <c r="D489" s="147" t="s">
        <v>98</v>
      </c>
      <c r="E489" s="109" t="s">
        <v>98</v>
      </c>
      <c r="F489" s="147" t="s">
        <v>98</v>
      </c>
      <c r="G489" s="166"/>
      <c r="H489" s="165" t="s">
        <v>98</v>
      </c>
      <c r="I489" s="150" t="s">
        <v>98</v>
      </c>
      <c r="J489" s="141" t="s">
        <v>98</v>
      </c>
      <c r="K489" s="166" t="s">
        <v>98</v>
      </c>
      <c r="L489" s="152"/>
      <c r="M489" s="152"/>
      <c r="N489" s="152"/>
      <c r="O489" s="152"/>
      <c r="P489" s="152"/>
      <c r="Q489" s="152"/>
      <c r="R489" s="119"/>
      <c r="S489" s="119"/>
      <c r="T489" s="119"/>
      <c r="U489" s="119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</row>
    <row r="490" ht="15.75" customHeight="1">
      <c r="A490" s="153">
        <v>3.0</v>
      </c>
      <c r="B490" s="154" t="s">
        <v>1440</v>
      </c>
      <c r="C490" s="154" t="s">
        <v>1012</v>
      </c>
      <c r="D490" s="212" t="s">
        <v>98</v>
      </c>
      <c r="E490" s="109" t="s">
        <v>98</v>
      </c>
      <c r="F490" s="212" t="s">
        <v>98</v>
      </c>
      <c r="G490" s="166"/>
      <c r="H490" s="165" t="s">
        <v>98</v>
      </c>
      <c r="I490" s="150" t="s">
        <v>98</v>
      </c>
      <c r="J490" s="141" t="s">
        <v>98</v>
      </c>
      <c r="K490" s="166" t="s">
        <v>98</v>
      </c>
      <c r="L490" s="156"/>
      <c r="M490" s="156"/>
      <c r="N490" s="156"/>
      <c r="O490" s="156"/>
      <c r="P490" s="156"/>
      <c r="Q490" s="156"/>
      <c r="R490" s="119"/>
      <c r="S490" s="119"/>
      <c r="T490" s="119"/>
      <c r="U490" s="119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</row>
    <row r="491" ht="15.75" customHeight="1">
      <c r="A491" s="145">
        <v>4.0</v>
      </c>
      <c r="B491" s="146" t="s">
        <v>1441</v>
      </c>
      <c r="C491" s="146" t="s">
        <v>1012</v>
      </c>
      <c r="D491" s="147" t="s">
        <v>98</v>
      </c>
      <c r="E491" s="109" t="s">
        <v>98</v>
      </c>
      <c r="F491" s="147" t="s">
        <v>98</v>
      </c>
      <c r="G491" s="166"/>
      <c r="H491" s="164" t="s">
        <v>98</v>
      </c>
      <c r="I491" s="150" t="s">
        <v>98</v>
      </c>
      <c r="J491" s="141" t="s">
        <v>98</v>
      </c>
      <c r="K491" s="166" t="s">
        <v>98</v>
      </c>
      <c r="L491" s="152"/>
      <c r="M491" s="152"/>
      <c r="N491" s="152"/>
      <c r="O491" s="152"/>
      <c r="P491" s="152"/>
      <c r="Q491" s="152"/>
      <c r="R491" s="119"/>
      <c r="S491" s="119"/>
      <c r="T491" s="119"/>
      <c r="U491" s="119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</row>
    <row r="492" ht="15.75" customHeight="1">
      <c r="A492" s="153">
        <v>5.0</v>
      </c>
      <c r="B492" s="146" t="s">
        <v>1442</v>
      </c>
      <c r="C492" s="146" t="s">
        <v>1005</v>
      </c>
      <c r="D492" s="212" t="s">
        <v>109</v>
      </c>
      <c r="E492" s="109" t="s">
        <v>109</v>
      </c>
      <c r="F492" s="212" t="s">
        <v>109</v>
      </c>
      <c r="G492" s="166"/>
      <c r="H492" s="164" t="s">
        <v>109</v>
      </c>
      <c r="I492" s="150" t="s">
        <v>109</v>
      </c>
      <c r="J492" s="141" t="s">
        <v>109</v>
      </c>
      <c r="K492" s="166" t="s">
        <v>109</v>
      </c>
      <c r="L492" s="156"/>
      <c r="M492" s="156"/>
      <c r="N492" s="156"/>
      <c r="O492" s="156"/>
      <c r="P492" s="156"/>
      <c r="Q492" s="156"/>
      <c r="R492" s="119"/>
      <c r="S492" s="119"/>
      <c r="T492" s="119"/>
      <c r="U492" s="119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</row>
    <row r="493" ht="15.75" customHeight="1">
      <c r="A493" s="153">
        <v>6.0</v>
      </c>
      <c r="B493" s="191" t="s">
        <v>1443</v>
      </c>
      <c r="C493" s="191" t="s">
        <v>1005</v>
      </c>
      <c r="D493" s="147" t="s">
        <v>109</v>
      </c>
      <c r="E493" s="109" t="s">
        <v>109</v>
      </c>
      <c r="F493" s="147" t="s">
        <v>109</v>
      </c>
      <c r="G493" s="166"/>
      <c r="H493" s="170" t="s">
        <v>109</v>
      </c>
      <c r="I493" s="150" t="s">
        <v>109</v>
      </c>
      <c r="J493" s="171" t="s">
        <v>109</v>
      </c>
      <c r="K493" s="172" t="s">
        <v>109</v>
      </c>
      <c r="L493" s="152"/>
      <c r="M493" s="152"/>
      <c r="N493" s="152"/>
      <c r="O493" s="152"/>
      <c r="P493" s="152"/>
      <c r="Q493" s="152"/>
      <c r="R493" s="119"/>
      <c r="S493" s="119"/>
      <c r="T493" s="119"/>
      <c r="U493" s="119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</row>
    <row r="494" ht="15.75" customHeight="1">
      <c r="A494" s="190">
        <v>7.0</v>
      </c>
      <c r="B494" s="191" t="s">
        <v>1444</v>
      </c>
      <c r="C494" s="191" t="s">
        <v>1005</v>
      </c>
      <c r="D494" s="212"/>
      <c r="E494" s="109" t="s">
        <v>109</v>
      </c>
      <c r="F494" s="212" t="s">
        <v>109</v>
      </c>
      <c r="G494" s="166"/>
      <c r="H494" s="170" t="s">
        <v>109</v>
      </c>
      <c r="I494" s="150" t="s">
        <v>109</v>
      </c>
      <c r="J494" s="171" t="s">
        <v>109</v>
      </c>
      <c r="K494" s="172" t="s">
        <v>109</v>
      </c>
      <c r="L494" s="156"/>
      <c r="M494" s="156"/>
      <c r="N494" s="156"/>
      <c r="O494" s="156"/>
      <c r="P494" s="156"/>
      <c r="Q494" s="156"/>
      <c r="R494" s="119"/>
      <c r="S494" s="119"/>
      <c r="T494" s="119"/>
      <c r="U494" s="119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</row>
    <row r="495" ht="15.75" customHeight="1">
      <c r="A495" s="190">
        <v>8.0</v>
      </c>
      <c r="B495" s="146" t="s">
        <v>1445</v>
      </c>
      <c r="C495" s="146" t="s">
        <v>1005</v>
      </c>
      <c r="D495" s="147"/>
      <c r="E495" s="109" t="s">
        <v>109</v>
      </c>
      <c r="F495" s="147" t="s">
        <v>109</v>
      </c>
      <c r="G495" s="166"/>
      <c r="H495" s="164" t="s">
        <v>109</v>
      </c>
      <c r="I495" s="150" t="s">
        <v>109</v>
      </c>
      <c r="J495" s="141" t="s">
        <v>109</v>
      </c>
      <c r="K495" s="166" t="s">
        <v>109</v>
      </c>
      <c r="L495" s="152"/>
      <c r="M495" s="152"/>
      <c r="N495" s="152"/>
      <c r="O495" s="152"/>
      <c r="P495" s="152"/>
      <c r="Q495" s="152"/>
      <c r="R495" s="119"/>
      <c r="S495" s="119"/>
      <c r="T495" s="119"/>
      <c r="U495" s="119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</row>
    <row r="496" ht="15.75" customHeight="1">
      <c r="A496" s="163"/>
      <c r="B496" s="136" t="s">
        <v>758</v>
      </c>
      <c r="C496" s="157"/>
      <c r="D496" s="158"/>
      <c r="E496" s="159"/>
      <c r="F496" s="159"/>
      <c r="G496" s="159"/>
      <c r="H496" s="158"/>
      <c r="I496" s="160"/>
      <c r="J496" s="161"/>
      <c r="K496" s="173"/>
      <c r="L496" s="143"/>
      <c r="M496" s="143"/>
      <c r="N496" s="143"/>
      <c r="O496" s="143"/>
      <c r="P496" s="143"/>
      <c r="Q496" s="143"/>
      <c r="R496" s="143"/>
      <c r="S496" s="143"/>
      <c r="T496" s="143"/>
      <c r="U496" s="143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</row>
    <row r="497" ht="15.75" customHeight="1">
      <c r="A497" s="145" t="s">
        <v>1013</v>
      </c>
      <c r="B497" s="146" t="s">
        <v>1446</v>
      </c>
      <c r="C497" s="146" t="s">
        <v>1005</v>
      </c>
      <c r="D497" s="174"/>
      <c r="E497" s="148" t="s">
        <v>109</v>
      </c>
      <c r="F497" s="147" t="s">
        <v>109</v>
      </c>
      <c r="G497" s="166"/>
      <c r="H497" s="164" t="s">
        <v>109</v>
      </c>
      <c r="I497" s="150" t="s">
        <v>109</v>
      </c>
      <c r="J497" s="141" t="s">
        <v>109</v>
      </c>
      <c r="K497" s="166" t="s">
        <v>109</v>
      </c>
      <c r="L497" s="152"/>
      <c r="M497" s="152"/>
      <c r="N497" s="152"/>
      <c r="O497" s="152"/>
      <c r="P497" s="152"/>
      <c r="Q497" s="152"/>
      <c r="R497" s="119"/>
      <c r="S497" s="119"/>
      <c r="T497" s="119"/>
      <c r="U497" s="119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</row>
    <row r="498" ht="15.75" customHeight="1">
      <c r="A498" s="213"/>
      <c r="B498" s="214"/>
      <c r="C498" s="50"/>
      <c r="D498" s="215"/>
      <c r="E498" s="216"/>
      <c r="F498" s="217"/>
      <c r="G498" s="216"/>
      <c r="H498" s="218"/>
      <c r="I498" s="219"/>
      <c r="J498" s="220"/>
      <c r="K498" s="221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</row>
    <row r="499" ht="15.75" customHeight="1">
      <c r="A499" s="213"/>
      <c r="B499" s="214"/>
      <c r="C499" s="50"/>
      <c r="D499" s="215"/>
      <c r="E499" s="222"/>
      <c r="F499" s="217"/>
      <c r="G499" s="222"/>
      <c r="H499" s="218"/>
      <c r="I499" s="223"/>
      <c r="J499" s="220"/>
      <c r="K499" s="224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</row>
    <row r="500" ht="15.75" customHeight="1">
      <c r="A500" s="213"/>
      <c r="B500" s="214"/>
      <c r="C500" s="50"/>
      <c r="D500" s="215"/>
      <c r="E500" s="222"/>
      <c r="F500" s="217"/>
      <c r="G500" s="222"/>
      <c r="H500" s="218"/>
      <c r="I500" s="223"/>
      <c r="J500" s="220"/>
      <c r="K500" s="224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</row>
    <row r="501" ht="15.75" customHeight="1">
      <c r="A501" s="213"/>
      <c r="B501" s="214"/>
      <c r="C501" s="50"/>
      <c r="D501" s="215"/>
      <c r="E501" s="222"/>
      <c r="F501" s="217"/>
      <c r="G501" s="222"/>
      <c r="H501" s="218"/>
      <c r="I501" s="223"/>
      <c r="J501" s="220"/>
      <c r="K501" s="224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</row>
    <row r="502" ht="15.75" customHeight="1">
      <c r="A502" s="213"/>
      <c r="B502" s="214"/>
      <c r="C502" s="50"/>
      <c r="D502" s="215"/>
      <c r="E502" s="222"/>
      <c r="F502" s="217"/>
      <c r="G502" s="222"/>
      <c r="H502" s="218"/>
      <c r="I502" s="223"/>
      <c r="J502" s="220"/>
      <c r="K502" s="224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</row>
    <row r="503" ht="15.75" customHeight="1">
      <c r="A503" s="213"/>
      <c r="B503" s="214"/>
      <c r="C503" s="50"/>
      <c r="D503" s="215"/>
      <c r="E503" s="222"/>
      <c r="F503" s="217"/>
      <c r="G503" s="222"/>
      <c r="H503" s="218"/>
      <c r="I503" s="223"/>
      <c r="J503" s="220"/>
      <c r="K503" s="224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</row>
    <row r="504" ht="15.75" customHeight="1">
      <c r="A504" s="213"/>
      <c r="B504" s="214"/>
      <c r="C504" s="50"/>
      <c r="D504" s="215"/>
      <c r="E504" s="222"/>
      <c r="F504" s="217"/>
      <c r="G504" s="222"/>
      <c r="H504" s="218"/>
      <c r="I504" s="223"/>
      <c r="J504" s="220"/>
      <c r="K504" s="224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</row>
    <row r="505" ht="15.75" customHeight="1">
      <c r="A505" s="213"/>
      <c r="B505" s="214"/>
      <c r="C505" s="50"/>
      <c r="D505" s="215"/>
      <c r="E505" s="222"/>
      <c r="F505" s="217"/>
      <c r="G505" s="222"/>
      <c r="H505" s="218"/>
      <c r="I505" s="223"/>
      <c r="J505" s="220"/>
      <c r="K505" s="224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</row>
    <row r="506" ht="15.75" customHeight="1">
      <c r="A506" s="213"/>
      <c r="B506" s="214"/>
      <c r="C506" s="50"/>
      <c r="D506" s="215"/>
      <c r="E506" s="222"/>
      <c r="F506" s="217"/>
      <c r="G506" s="222"/>
      <c r="H506" s="218"/>
      <c r="I506" s="223"/>
      <c r="J506" s="220"/>
      <c r="K506" s="224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</row>
    <row r="507" ht="15.75" customHeight="1">
      <c r="A507" s="213"/>
      <c r="B507" s="214"/>
      <c r="C507" s="50"/>
      <c r="D507" s="215"/>
      <c r="E507" s="222"/>
      <c r="F507" s="217"/>
      <c r="G507" s="222"/>
      <c r="H507" s="218"/>
      <c r="I507" s="223"/>
      <c r="J507" s="220"/>
      <c r="K507" s="224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</row>
    <row r="508">
      <c r="A508" s="213"/>
      <c r="B508" s="214"/>
      <c r="C508" s="50"/>
      <c r="D508" s="215"/>
      <c r="E508" s="222"/>
      <c r="F508" s="217"/>
      <c r="G508" s="222"/>
      <c r="H508" s="218"/>
      <c r="I508" s="223"/>
      <c r="J508" s="220"/>
      <c r="K508" s="224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</row>
    <row r="509">
      <c r="A509" s="213"/>
      <c r="B509" s="214"/>
      <c r="C509" s="50"/>
      <c r="D509" s="215"/>
      <c r="E509" s="222"/>
      <c r="F509" s="217"/>
      <c r="G509" s="222"/>
      <c r="H509" s="225"/>
      <c r="I509" s="226"/>
      <c r="J509" s="220"/>
      <c r="K509" s="227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</row>
    <row r="510">
      <c r="A510" s="213"/>
      <c r="B510" s="214"/>
      <c r="C510" s="50"/>
      <c r="D510" s="215"/>
      <c r="E510" s="222"/>
      <c r="F510" s="217"/>
      <c r="G510" s="222"/>
      <c r="H510" s="225"/>
      <c r="I510" s="226"/>
      <c r="J510" s="220"/>
      <c r="K510" s="227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</row>
    <row r="511">
      <c r="A511" s="213"/>
      <c r="B511" s="214"/>
      <c r="C511" s="50"/>
      <c r="D511" s="215"/>
      <c r="E511" s="222"/>
      <c r="F511" s="217"/>
      <c r="G511" s="222"/>
      <c r="H511" s="225"/>
      <c r="I511" s="226"/>
      <c r="J511" s="220"/>
      <c r="K511" s="227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</row>
    <row r="512">
      <c r="A512" s="213"/>
      <c r="B512" s="214"/>
      <c r="C512" s="50"/>
      <c r="D512" s="215"/>
      <c r="E512" s="222"/>
      <c r="F512" s="217"/>
      <c r="G512" s="222"/>
      <c r="H512" s="225"/>
      <c r="I512" s="226"/>
      <c r="J512" s="220"/>
      <c r="K512" s="227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</row>
    <row r="513">
      <c r="A513" s="213"/>
      <c r="B513" s="214"/>
      <c r="C513" s="50"/>
      <c r="D513" s="215"/>
      <c r="E513" s="222"/>
      <c r="F513" s="217"/>
      <c r="G513" s="222"/>
      <c r="H513" s="225"/>
      <c r="I513" s="226"/>
      <c r="J513" s="220"/>
      <c r="K513" s="227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</row>
    <row r="514">
      <c r="A514" s="213"/>
      <c r="B514" s="214"/>
      <c r="C514" s="50"/>
      <c r="D514" s="215"/>
      <c r="E514" s="222"/>
      <c r="F514" s="217"/>
      <c r="G514" s="222"/>
      <c r="H514" s="225"/>
      <c r="I514" s="226"/>
      <c r="J514" s="220"/>
      <c r="K514" s="227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</row>
    <row r="515">
      <c r="A515" s="213"/>
      <c r="B515" s="214"/>
      <c r="C515" s="50"/>
      <c r="D515" s="215"/>
      <c r="E515" s="222"/>
      <c r="F515" s="217"/>
      <c r="G515" s="222"/>
      <c r="H515" s="225"/>
      <c r="I515" s="226"/>
      <c r="J515" s="220"/>
      <c r="K515" s="227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</row>
    <row r="516">
      <c r="A516" s="213"/>
      <c r="B516" s="214"/>
      <c r="C516" s="50"/>
      <c r="D516" s="215"/>
      <c r="E516" s="222"/>
      <c r="F516" s="217"/>
      <c r="G516" s="222"/>
      <c r="H516" s="225"/>
      <c r="I516" s="226"/>
      <c r="J516" s="220"/>
      <c r="K516" s="227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</row>
    <row r="517">
      <c r="A517" s="213"/>
      <c r="B517" s="214"/>
      <c r="C517" s="50"/>
      <c r="D517" s="215"/>
      <c r="E517" s="222"/>
      <c r="F517" s="217"/>
      <c r="G517" s="222"/>
      <c r="H517" s="225"/>
      <c r="I517" s="226"/>
      <c r="J517" s="220"/>
      <c r="K517" s="227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</row>
    <row r="518">
      <c r="A518" s="213"/>
      <c r="B518" s="214"/>
      <c r="C518" s="50"/>
      <c r="D518" s="215"/>
      <c r="E518" s="222"/>
      <c r="F518" s="217"/>
      <c r="G518" s="222"/>
      <c r="H518" s="225"/>
      <c r="I518" s="226"/>
      <c r="J518" s="220"/>
      <c r="K518" s="227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</row>
    <row r="519">
      <c r="A519" s="213"/>
      <c r="B519" s="214"/>
      <c r="C519" s="50"/>
      <c r="D519" s="215"/>
      <c r="E519" s="222"/>
      <c r="F519" s="217"/>
      <c r="G519" s="222"/>
      <c r="H519" s="225"/>
      <c r="I519" s="226"/>
      <c r="J519" s="220"/>
      <c r="K519" s="227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</row>
    <row r="520">
      <c r="A520" s="213"/>
      <c r="B520" s="214"/>
      <c r="C520" s="50"/>
      <c r="D520" s="215"/>
      <c r="E520" s="222"/>
      <c r="F520" s="217"/>
      <c r="G520" s="222"/>
      <c r="H520" s="225"/>
      <c r="I520" s="226"/>
      <c r="J520" s="220"/>
      <c r="K520" s="227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</row>
    <row r="521">
      <c r="A521" s="213"/>
      <c r="B521" s="214"/>
      <c r="C521" s="50"/>
      <c r="D521" s="215"/>
      <c r="E521" s="222"/>
      <c r="F521" s="217"/>
      <c r="G521" s="222"/>
      <c r="H521" s="225"/>
      <c r="I521" s="226"/>
      <c r="J521" s="220"/>
      <c r="K521" s="227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</row>
    <row r="522">
      <c r="A522" s="213"/>
      <c r="B522" s="214"/>
      <c r="C522" s="50"/>
      <c r="D522" s="215"/>
      <c r="E522" s="222"/>
      <c r="F522" s="217"/>
      <c r="G522" s="222"/>
      <c r="H522" s="225"/>
      <c r="I522" s="226"/>
      <c r="J522" s="220"/>
      <c r="K522" s="227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</row>
    <row r="523">
      <c r="A523" s="213"/>
      <c r="B523" s="214"/>
      <c r="C523" s="50"/>
      <c r="D523" s="215"/>
      <c r="E523" s="222"/>
      <c r="F523" s="217"/>
      <c r="G523" s="222"/>
      <c r="H523" s="225"/>
      <c r="I523" s="226"/>
      <c r="J523" s="220"/>
      <c r="K523" s="227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</row>
    <row r="524">
      <c r="A524" s="213"/>
      <c r="B524" s="214"/>
      <c r="C524" s="50"/>
      <c r="D524" s="215"/>
      <c r="E524" s="222"/>
      <c r="F524" s="217"/>
      <c r="G524" s="222"/>
      <c r="H524" s="225"/>
      <c r="I524" s="226"/>
      <c r="J524" s="220"/>
      <c r="K524" s="227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</row>
    <row r="525">
      <c r="A525" s="213"/>
      <c r="B525" s="214"/>
      <c r="C525" s="50"/>
      <c r="D525" s="215"/>
      <c r="E525" s="222"/>
      <c r="F525" s="217"/>
      <c r="G525" s="222"/>
      <c r="H525" s="225"/>
      <c r="I525" s="226"/>
      <c r="J525" s="220"/>
      <c r="K525" s="227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</row>
    <row r="526">
      <c r="A526" s="213"/>
      <c r="B526" s="214"/>
      <c r="C526" s="50"/>
      <c r="D526" s="215"/>
      <c r="E526" s="222"/>
      <c r="F526" s="217"/>
      <c r="G526" s="222"/>
      <c r="H526" s="225"/>
      <c r="I526" s="226"/>
      <c r="J526" s="220"/>
      <c r="K526" s="227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</row>
    <row r="527">
      <c r="A527" s="213"/>
      <c r="B527" s="214"/>
      <c r="C527" s="50"/>
      <c r="D527" s="215"/>
      <c r="E527" s="222"/>
      <c r="F527" s="217"/>
      <c r="G527" s="222"/>
      <c r="H527" s="225"/>
      <c r="I527" s="226"/>
      <c r="J527" s="220"/>
      <c r="K527" s="227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</row>
    <row r="528">
      <c r="A528" s="213"/>
      <c r="B528" s="214"/>
      <c r="C528" s="50"/>
      <c r="D528" s="215"/>
      <c r="E528" s="222"/>
      <c r="F528" s="217"/>
      <c r="G528" s="222"/>
      <c r="H528" s="225"/>
      <c r="I528" s="226"/>
      <c r="J528" s="220"/>
      <c r="K528" s="227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</row>
    <row r="529">
      <c r="A529" s="213"/>
      <c r="B529" s="214"/>
      <c r="C529" s="50"/>
      <c r="D529" s="215"/>
      <c r="E529" s="222"/>
      <c r="F529" s="217"/>
      <c r="G529" s="222"/>
      <c r="H529" s="225"/>
      <c r="I529" s="226"/>
      <c r="J529" s="220"/>
      <c r="K529" s="227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</row>
    <row r="530">
      <c r="A530" s="213"/>
      <c r="B530" s="214"/>
      <c r="C530" s="50"/>
      <c r="D530" s="215"/>
      <c r="E530" s="222"/>
      <c r="F530" s="217"/>
      <c r="G530" s="222"/>
      <c r="H530" s="225"/>
      <c r="I530" s="226"/>
      <c r="J530" s="220"/>
      <c r="K530" s="227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</row>
    <row r="531">
      <c r="A531" s="213"/>
      <c r="B531" s="214"/>
      <c r="C531" s="50"/>
      <c r="D531" s="215"/>
      <c r="E531" s="222"/>
      <c r="F531" s="217"/>
      <c r="G531" s="222"/>
      <c r="H531" s="225"/>
      <c r="I531" s="226"/>
      <c r="J531" s="220"/>
      <c r="K531" s="227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</row>
    <row r="532">
      <c r="A532" s="213"/>
      <c r="B532" s="214"/>
      <c r="C532" s="50"/>
      <c r="D532" s="215"/>
      <c r="E532" s="222"/>
      <c r="F532" s="217"/>
      <c r="G532" s="222"/>
      <c r="H532" s="225"/>
      <c r="I532" s="226"/>
      <c r="J532" s="220"/>
      <c r="K532" s="227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</row>
    <row r="533">
      <c r="A533" s="213"/>
      <c r="B533" s="214"/>
      <c r="C533" s="50"/>
      <c r="D533" s="215"/>
      <c r="E533" s="222"/>
      <c r="F533" s="217"/>
      <c r="G533" s="222"/>
      <c r="H533" s="225"/>
      <c r="I533" s="226"/>
      <c r="J533" s="220"/>
      <c r="K533" s="227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</row>
    <row r="534">
      <c r="A534" s="213"/>
      <c r="B534" s="214"/>
      <c r="C534" s="50"/>
      <c r="D534" s="215"/>
      <c r="E534" s="222"/>
      <c r="F534" s="217"/>
      <c r="G534" s="222"/>
      <c r="H534" s="225"/>
      <c r="I534" s="226"/>
      <c r="J534" s="220"/>
      <c r="K534" s="227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</row>
    <row r="535">
      <c r="A535" s="213"/>
      <c r="B535" s="214"/>
      <c r="C535" s="50"/>
      <c r="D535" s="215"/>
      <c r="E535" s="222"/>
      <c r="F535" s="217"/>
      <c r="G535" s="222"/>
      <c r="H535" s="225"/>
      <c r="I535" s="226"/>
      <c r="J535" s="220"/>
      <c r="K535" s="227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</row>
    <row r="536">
      <c r="A536" s="213"/>
      <c r="B536" s="214"/>
      <c r="C536" s="50"/>
      <c r="D536" s="215"/>
      <c r="E536" s="222"/>
      <c r="F536" s="217"/>
      <c r="G536" s="222"/>
      <c r="H536" s="225"/>
      <c r="I536" s="226"/>
      <c r="J536" s="220"/>
      <c r="K536" s="227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</row>
    <row r="537">
      <c r="A537" s="213"/>
      <c r="B537" s="214"/>
      <c r="C537" s="50"/>
      <c r="D537" s="215"/>
      <c r="E537" s="222"/>
      <c r="F537" s="217"/>
      <c r="G537" s="222"/>
      <c r="H537" s="225"/>
      <c r="I537" s="226"/>
      <c r="J537" s="220"/>
      <c r="K537" s="227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</row>
    <row r="538">
      <c r="A538" s="213"/>
      <c r="B538" s="214"/>
      <c r="C538" s="50"/>
      <c r="D538" s="215"/>
      <c r="E538" s="222"/>
      <c r="F538" s="217"/>
      <c r="G538" s="222"/>
      <c r="H538" s="225"/>
      <c r="I538" s="226"/>
      <c r="J538" s="220"/>
      <c r="K538" s="227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</row>
    <row r="539">
      <c r="A539" s="213"/>
      <c r="B539" s="214"/>
      <c r="C539" s="50"/>
      <c r="D539" s="215"/>
      <c r="E539" s="222"/>
      <c r="F539" s="217"/>
      <c r="G539" s="222"/>
      <c r="H539" s="225"/>
      <c r="I539" s="226"/>
      <c r="J539" s="220"/>
      <c r="K539" s="227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</row>
    <row r="540">
      <c r="A540" s="213"/>
      <c r="B540" s="214"/>
      <c r="C540" s="50"/>
      <c r="D540" s="215"/>
      <c r="E540" s="222"/>
      <c r="F540" s="217"/>
      <c r="G540" s="222"/>
      <c r="H540" s="225"/>
      <c r="I540" s="226"/>
      <c r="J540" s="220"/>
      <c r="K540" s="227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</row>
    <row r="541">
      <c r="A541" s="213"/>
      <c r="B541" s="214"/>
      <c r="C541" s="50"/>
      <c r="D541" s="215"/>
      <c r="E541" s="222"/>
      <c r="F541" s="217"/>
      <c r="G541" s="222"/>
      <c r="H541" s="225"/>
      <c r="I541" s="226"/>
      <c r="J541" s="220"/>
      <c r="K541" s="227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</row>
    <row r="542">
      <c r="A542" s="213"/>
      <c r="B542" s="214"/>
      <c r="C542" s="50"/>
      <c r="D542" s="215"/>
      <c r="E542" s="222"/>
      <c r="F542" s="217"/>
      <c r="G542" s="222"/>
      <c r="H542" s="225"/>
      <c r="I542" s="226"/>
      <c r="J542" s="220"/>
      <c r="K542" s="227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</row>
    <row r="543">
      <c r="A543" s="213"/>
      <c r="B543" s="214"/>
      <c r="C543" s="50"/>
      <c r="D543" s="215"/>
      <c r="E543" s="222"/>
      <c r="F543" s="217"/>
      <c r="G543" s="222"/>
      <c r="H543" s="225"/>
      <c r="I543" s="226"/>
      <c r="J543" s="220"/>
      <c r="K543" s="227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</row>
    <row r="544">
      <c r="A544" s="213"/>
      <c r="B544" s="214"/>
      <c r="C544" s="50"/>
      <c r="D544" s="215"/>
      <c r="E544" s="222"/>
      <c r="F544" s="217"/>
      <c r="G544" s="222"/>
      <c r="H544" s="225"/>
      <c r="I544" s="226"/>
      <c r="J544" s="220"/>
      <c r="K544" s="227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</row>
    <row r="545">
      <c r="A545" s="213"/>
      <c r="B545" s="214"/>
      <c r="C545" s="50"/>
      <c r="D545" s="215"/>
      <c r="E545" s="222"/>
      <c r="F545" s="217"/>
      <c r="G545" s="222"/>
      <c r="H545" s="225"/>
      <c r="I545" s="226"/>
      <c r="J545" s="220"/>
      <c r="K545" s="227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</row>
    <row r="546">
      <c r="A546" s="213"/>
      <c r="B546" s="214"/>
      <c r="C546" s="50"/>
      <c r="D546" s="215"/>
      <c r="E546" s="222"/>
      <c r="F546" s="217"/>
      <c r="G546" s="222"/>
      <c r="H546" s="225"/>
      <c r="I546" s="226"/>
      <c r="J546" s="220"/>
      <c r="K546" s="227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</row>
    <row r="547">
      <c r="A547" s="213"/>
      <c r="B547" s="214"/>
      <c r="C547" s="50"/>
      <c r="D547" s="215"/>
      <c r="E547" s="222"/>
      <c r="F547" s="217"/>
      <c r="G547" s="222"/>
      <c r="H547" s="225"/>
      <c r="I547" s="226"/>
      <c r="J547" s="220"/>
      <c r="K547" s="227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</row>
    <row r="548">
      <c r="A548" s="213"/>
      <c r="B548" s="214"/>
      <c r="C548" s="50"/>
      <c r="D548" s="215"/>
      <c r="E548" s="222"/>
      <c r="F548" s="217"/>
      <c r="G548" s="222"/>
      <c r="H548" s="225"/>
      <c r="I548" s="226"/>
      <c r="J548" s="220"/>
      <c r="K548" s="227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</row>
    <row r="549">
      <c r="A549" s="213"/>
      <c r="B549" s="214"/>
      <c r="C549" s="50"/>
      <c r="D549" s="215"/>
      <c r="E549" s="222"/>
      <c r="F549" s="217"/>
      <c r="G549" s="222"/>
      <c r="H549" s="225"/>
      <c r="I549" s="226"/>
      <c r="J549" s="220"/>
      <c r="K549" s="227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</row>
    <row r="550">
      <c r="A550" s="213"/>
      <c r="B550" s="214"/>
      <c r="C550" s="50"/>
      <c r="D550" s="215"/>
      <c r="E550" s="222"/>
      <c r="F550" s="217"/>
      <c r="G550" s="222"/>
      <c r="H550" s="225"/>
      <c r="I550" s="226"/>
      <c r="J550" s="220"/>
      <c r="K550" s="227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</row>
    <row r="551">
      <c r="A551" s="213"/>
      <c r="B551" s="214"/>
      <c r="C551" s="50"/>
      <c r="D551" s="215"/>
      <c r="E551" s="222"/>
      <c r="F551" s="217"/>
      <c r="G551" s="222"/>
      <c r="H551" s="225"/>
      <c r="I551" s="226"/>
      <c r="J551" s="220"/>
      <c r="K551" s="227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</row>
    <row r="552">
      <c r="A552" s="213"/>
      <c r="B552" s="214"/>
      <c r="C552" s="50"/>
      <c r="D552" s="215"/>
      <c r="E552" s="222"/>
      <c r="F552" s="217"/>
      <c r="G552" s="222"/>
      <c r="H552" s="225"/>
      <c r="I552" s="226"/>
      <c r="J552" s="220"/>
      <c r="K552" s="227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</row>
    <row r="553">
      <c r="A553" s="213"/>
      <c r="B553" s="214"/>
      <c r="C553" s="50"/>
      <c r="D553" s="215"/>
      <c r="E553" s="222"/>
      <c r="F553" s="217"/>
      <c r="G553" s="222"/>
      <c r="H553" s="225"/>
      <c r="I553" s="226"/>
      <c r="J553" s="220"/>
      <c r="K553" s="227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</row>
    <row r="554">
      <c r="A554" s="213"/>
      <c r="B554" s="214"/>
      <c r="C554" s="50"/>
      <c r="D554" s="215"/>
      <c r="E554" s="222"/>
      <c r="F554" s="217"/>
      <c r="G554" s="222"/>
      <c r="H554" s="225"/>
      <c r="I554" s="226"/>
      <c r="J554" s="220"/>
      <c r="K554" s="227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</row>
    <row r="555">
      <c r="A555" s="213"/>
      <c r="B555" s="214"/>
      <c r="C555" s="50"/>
      <c r="D555" s="215"/>
      <c r="E555" s="222"/>
      <c r="F555" s="217"/>
      <c r="G555" s="222"/>
      <c r="H555" s="225"/>
      <c r="I555" s="226"/>
      <c r="J555" s="220"/>
      <c r="K555" s="227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</row>
    <row r="556">
      <c r="A556" s="213"/>
      <c r="B556" s="214"/>
      <c r="C556" s="50"/>
      <c r="D556" s="215"/>
      <c r="E556" s="222"/>
      <c r="F556" s="217"/>
      <c r="G556" s="222"/>
      <c r="H556" s="225"/>
      <c r="I556" s="226"/>
      <c r="J556" s="220"/>
      <c r="K556" s="227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</row>
    <row r="557">
      <c r="A557" s="213"/>
      <c r="B557" s="214"/>
      <c r="C557" s="50"/>
      <c r="D557" s="215"/>
      <c r="E557" s="222"/>
      <c r="F557" s="217"/>
      <c r="G557" s="222"/>
      <c r="H557" s="225"/>
      <c r="I557" s="226"/>
      <c r="J557" s="220"/>
      <c r="K557" s="227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</row>
    <row r="558">
      <c r="A558" s="213"/>
      <c r="B558" s="214"/>
      <c r="C558" s="50"/>
      <c r="D558" s="215"/>
      <c r="E558" s="222"/>
      <c r="F558" s="217"/>
      <c r="G558" s="222"/>
      <c r="H558" s="225"/>
      <c r="I558" s="226"/>
      <c r="J558" s="220"/>
      <c r="K558" s="227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</row>
    <row r="559">
      <c r="A559" s="213"/>
      <c r="B559" s="214"/>
      <c r="C559" s="50"/>
      <c r="D559" s="215"/>
      <c r="E559" s="222"/>
      <c r="F559" s="217"/>
      <c r="G559" s="222"/>
      <c r="H559" s="225"/>
      <c r="I559" s="226"/>
      <c r="J559" s="220"/>
      <c r="K559" s="227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</row>
    <row r="560">
      <c r="A560" s="213"/>
      <c r="B560" s="214"/>
      <c r="C560" s="50"/>
      <c r="D560" s="215"/>
      <c r="E560" s="222"/>
      <c r="F560" s="217"/>
      <c r="G560" s="222"/>
      <c r="H560" s="225"/>
      <c r="I560" s="226"/>
      <c r="J560" s="220"/>
      <c r="K560" s="227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</row>
    <row r="561">
      <c r="A561" s="213"/>
      <c r="B561" s="214"/>
      <c r="C561" s="50"/>
      <c r="D561" s="215"/>
      <c r="E561" s="222"/>
      <c r="F561" s="217"/>
      <c r="G561" s="222"/>
      <c r="H561" s="225"/>
      <c r="I561" s="226"/>
      <c r="J561" s="220"/>
      <c r="K561" s="227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</row>
    <row r="562">
      <c r="A562" s="213"/>
      <c r="B562" s="214"/>
      <c r="C562" s="50"/>
      <c r="D562" s="215"/>
      <c r="E562" s="222"/>
      <c r="F562" s="217"/>
      <c r="G562" s="222"/>
      <c r="H562" s="225"/>
      <c r="I562" s="226"/>
      <c r="J562" s="220"/>
      <c r="K562" s="227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</row>
    <row r="563">
      <c r="A563" s="213"/>
      <c r="B563" s="214"/>
      <c r="C563" s="50"/>
      <c r="D563" s="215"/>
      <c r="E563" s="222"/>
      <c r="F563" s="217"/>
      <c r="G563" s="222"/>
      <c r="H563" s="225"/>
      <c r="I563" s="226"/>
      <c r="J563" s="220"/>
      <c r="K563" s="227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</row>
    <row r="564">
      <c r="A564" s="213"/>
      <c r="B564" s="214"/>
      <c r="C564" s="50"/>
      <c r="D564" s="215"/>
      <c r="E564" s="222"/>
      <c r="F564" s="217"/>
      <c r="G564" s="222"/>
      <c r="H564" s="225"/>
      <c r="I564" s="226"/>
      <c r="J564" s="220"/>
      <c r="K564" s="227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</row>
    <row r="565">
      <c r="A565" s="213"/>
      <c r="B565" s="214"/>
      <c r="C565" s="50"/>
      <c r="D565" s="215"/>
      <c r="E565" s="222"/>
      <c r="F565" s="217"/>
      <c r="G565" s="222"/>
      <c r="H565" s="225"/>
      <c r="I565" s="226"/>
      <c r="J565" s="220"/>
      <c r="K565" s="227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</row>
    <row r="566">
      <c r="A566" s="213"/>
      <c r="B566" s="214"/>
      <c r="C566" s="50"/>
      <c r="D566" s="215"/>
      <c r="E566" s="222"/>
      <c r="F566" s="217"/>
      <c r="G566" s="222"/>
      <c r="H566" s="225"/>
      <c r="I566" s="226"/>
      <c r="J566" s="220"/>
      <c r="K566" s="227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</row>
    <row r="567">
      <c r="A567" s="213"/>
      <c r="B567" s="214"/>
      <c r="C567" s="50"/>
      <c r="D567" s="215"/>
      <c r="E567" s="222"/>
      <c r="F567" s="217"/>
      <c r="G567" s="222"/>
      <c r="H567" s="225"/>
      <c r="I567" s="226"/>
      <c r="J567" s="220"/>
      <c r="K567" s="227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</row>
    <row r="568">
      <c r="A568" s="213"/>
      <c r="B568" s="214"/>
      <c r="C568" s="50"/>
      <c r="D568" s="215"/>
      <c r="E568" s="222"/>
      <c r="F568" s="217"/>
      <c r="G568" s="222"/>
      <c r="H568" s="225"/>
      <c r="I568" s="226"/>
      <c r="J568" s="220"/>
      <c r="K568" s="227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</row>
    <row r="569">
      <c r="A569" s="213"/>
      <c r="B569" s="214"/>
      <c r="C569" s="50"/>
      <c r="D569" s="215"/>
      <c r="E569" s="222"/>
      <c r="F569" s="217"/>
      <c r="G569" s="222"/>
      <c r="H569" s="225"/>
      <c r="I569" s="226"/>
      <c r="J569" s="220"/>
      <c r="K569" s="227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</row>
    <row r="570">
      <c r="A570" s="213"/>
      <c r="B570" s="214"/>
      <c r="C570" s="50"/>
      <c r="D570" s="215"/>
      <c r="E570" s="222"/>
      <c r="F570" s="217"/>
      <c r="G570" s="222"/>
      <c r="H570" s="225"/>
      <c r="I570" s="226"/>
      <c r="J570" s="220"/>
      <c r="K570" s="227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</row>
    <row r="571">
      <c r="A571" s="213"/>
      <c r="B571" s="214"/>
      <c r="C571" s="50"/>
      <c r="D571" s="215"/>
      <c r="E571" s="222"/>
      <c r="F571" s="217"/>
      <c r="G571" s="222"/>
      <c r="H571" s="225"/>
      <c r="I571" s="226"/>
      <c r="J571" s="220"/>
      <c r="K571" s="227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</row>
    <row r="572">
      <c r="A572" s="213"/>
      <c r="B572" s="214"/>
      <c r="C572" s="50"/>
      <c r="D572" s="215"/>
      <c r="E572" s="222"/>
      <c r="F572" s="217"/>
      <c r="G572" s="222"/>
      <c r="H572" s="225"/>
      <c r="I572" s="226"/>
      <c r="J572" s="220"/>
      <c r="K572" s="227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</row>
    <row r="573">
      <c r="A573" s="213"/>
      <c r="B573" s="214"/>
      <c r="C573" s="50"/>
      <c r="D573" s="215"/>
      <c r="E573" s="222"/>
      <c r="F573" s="217"/>
      <c r="G573" s="222"/>
      <c r="H573" s="225"/>
      <c r="I573" s="226"/>
      <c r="J573" s="220"/>
      <c r="K573" s="227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</row>
    <row r="574">
      <c r="A574" s="213"/>
      <c r="B574" s="214"/>
      <c r="C574" s="50"/>
      <c r="D574" s="215"/>
      <c r="E574" s="222"/>
      <c r="F574" s="217"/>
      <c r="G574" s="222"/>
      <c r="H574" s="225"/>
      <c r="I574" s="226"/>
      <c r="J574" s="220"/>
      <c r="K574" s="227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</row>
    <row r="575">
      <c r="A575" s="213"/>
      <c r="B575" s="214"/>
      <c r="C575" s="50"/>
      <c r="D575" s="215"/>
      <c r="E575" s="222"/>
      <c r="F575" s="217"/>
      <c r="G575" s="222"/>
      <c r="H575" s="225"/>
      <c r="I575" s="226"/>
      <c r="J575" s="220"/>
      <c r="K575" s="227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</row>
    <row r="576">
      <c r="A576" s="213"/>
      <c r="B576" s="214"/>
      <c r="C576" s="50"/>
      <c r="D576" s="215"/>
      <c r="E576" s="222"/>
      <c r="F576" s="217"/>
      <c r="G576" s="222"/>
      <c r="H576" s="225"/>
      <c r="I576" s="226"/>
      <c r="J576" s="220"/>
      <c r="K576" s="227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</row>
    <row r="577">
      <c r="A577" s="213"/>
      <c r="B577" s="214"/>
      <c r="C577" s="50"/>
      <c r="D577" s="215"/>
      <c r="E577" s="222"/>
      <c r="F577" s="217"/>
      <c r="G577" s="222"/>
      <c r="H577" s="225"/>
      <c r="I577" s="226"/>
      <c r="J577" s="220"/>
      <c r="K577" s="227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</row>
    <row r="578">
      <c r="A578" s="213"/>
      <c r="B578" s="214"/>
      <c r="C578" s="50"/>
      <c r="D578" s="215"/>
      <c r="E578" s="222"/>
      <c r="F578" s="217"/>
      <c r="G578" s="222"/>
      <c r="H578" s="225"/>
      <c r="I578" s="226"/>
      <c r="J578" s="220"/>
      <c r="K578" s="227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</row>
    <row r="579">
      <c r="A579" s="213"/>
      <c r="B579" s="214"/>
      <c r="C579" s="50"/>
      <c r="D579" s="215"/>
      <c r="E579" s="222"/>
      <c r="F579" s="217"/>
      <c r="G579" s="222"/>
      <c r="H579" s="225"/>
      <c r="I579" s="226"/>
      <c r="J579" s="220"/>
      <c r="K579" s="227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</row>
    <row r="580">
      <c r="A580" s="213"/>
      <c r="B580" s="214"/>
      <c r="C580" s="50"/>
      <c r="D580" s="215"/>
      <c r="E580" s="222"/>
      <c r="F580" s="217"/>
      <c r="G580" s="222"/>
      <c r="H580" s="225"/>
      <c r="I580" s="226"/>
      <c r="J580" s="220"/>
      <c r="K580" s="227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</row>
    <row r="581">
      <c r="A581" s="213"/>
      <c r="B581" s="214"/>
      <c r="C581" s="50"/>
      <c r="D581" s="215"/>
      <c r="E581" s="222"/>
      <c r="F581" s="217"/>
      <c r="G581" s="222"/>
      <c r="H581" s="225"/>
      <c r="I581" s="226"/>
      <c r="J581" s="220"/>
      <c r="K581" s="227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</row>
    <row r="582">
      <c r="A582" s="213"/>
      <c r="B582" s="214"/>
      <c r="C582" s="50"/>
      <c r="D582" s="215"/>
      <c r="E582" s="222"/>
      <c r="F582" s="217"/>
      <c r="G582" s="222"/>
      <c r="H582" s="225"/>
      <c r="I582" s="226"/>
      <c r="J582" s="220"/>
      <c r="K582" s="227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</row>
    <row r="583">
      <c r="A583" s="213"/>
      <c r="B583" s="214"/>
      <c r="C583" s="50"/>
      <c r="D583" s="215"/>
      <c r="E583" s="222"/>
      <c r="F583" s="217"/>
      <c r="G583" s="222"/>
      <c r="H583" s="225"/>
      <c r="I583" s="226"/>
      <c r="J583" s="220"/>
      <c r="K583" s="227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</row>
    <row r="584">
      <c r="A584" s="213"/>
      <c r="B584" s="214"/>
      <c r="C584" s="50"/>
      <c r="D584" s="215"/>
      <c r="E584" s="222"/>
      <c r="F584" s="217"/>
      <c r="G584" s="222"/>
      <c r="H584" s="225"/>
      <c r="I584" s="226"/>
      <c r="J584" s="220"/>
      <c r="K584" s="227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</row>
    <row r="585">
      <c r="A585" s="213"/>
      <c r="B585" s="214"/>
      <c r="C585" s="50"/>
      <c r="D585" s="215"/>
      <c r="E585" s="222"/>
      <c r="F585" s="217"/>
      <c r="G585" s="222"/>
      <c r="H585" s="225"/>
      <c r="I585" s="226"/>
      <c r="J585" s="220"/>
      <c r="K585" s="227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</row>
    <row r="586">
      <c r="A586" s="213"/>
      <c r="B586" s="214"/>
      <c r="C586" s="50"/>
      <c r="D586" s="215"/>
      <c r="E586" s="222"/>
      <c r="F586" s="217"/>
      <c r="G586" s="222"/>
      <c r="H586" s="225"/>
      <c r="I586" s="226"/>
      <c r="J586" s="220"/>
      <c r="K586" s="227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</row>
    <row r="587">
      <c r="A587" s="213"/>
      <c r="B587" s="214"/>
      <c r="C587" s="50"/>
      <c r="D587" s="215"/>
      <c r="E587" s="222"/>
      <c r="F587" s="217"/>
      <c r="G587" s="222"/>
      <c r="H587" s="225"/>
      <c r="I587" s="226"/>
      <c r="J587" s="220"/>
      <c r="K587" s="227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</row>
    <row r="588">
      <c r="A588" s="213"/>
      <c r="B588" s="214"/>
      <c r="C588" s="50"/>
      <c r="D588" s="215"/>
      <c r="E588" s="222"/>
      <c r="F588" s="217"/>
      <c r="G588" s="222"/>
      <c r="H588" s="225"/>
      <c r="I588" s="226"/>
      <c r="J588" s="220"/>
      <c r="K588" s="227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</row>
    <row r="589">
      <c r="A589" s="213"/>
      <c r="B589" s="214"/>
      <c r="C589" s="50"/>
      <c r="D589" s="215"/>
      <c r="E589" s="222"/>
      <c r="F589" s="217"/>
      <c r="G589" s="222"/>
      <c r="H589" s="225"/>
      <c r="I589" s="226"/>
      <c r="J589" s="220"/>
      <c r="K589" s="227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</row>
    <row r="590">
      <c r="A590" s="213"/>
      <c r="B590" s="214"/>
      <c r="C590" s="50"/>
      <c r="D590" s="215"/>
      <c r="E590" s="222"/>
      <c r="F590" s="217"/>
      <c r="G590" s="222"/>
      <c r="H590" s="225"/>
      <c r="I590" s="226"/>
      <c r="J590" s="220"/>
      <c r="K590" s="227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</row>
    <row r="591">
      <c r="A591" s="213"/>
      <c r="B591" s="214"/>
      <c r="C591" s="50"/>
      <c r="D591" s="215"/>
      <c r="E591" s="222"/>
      <c r="F591" s="217"/>
      <c r="G591" s="222"/>
      <c r="H591" s="225"/>
      <c r="I591" s="226"/>
      <c r="J591" s="220"/>
      <c r="K591" s="227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</row>
    <row r="592">
      <c r="A592" s="213"/>
      <c r="B592" s="214"/>
      <c r="C592" s="50"/>
      <c r="D592" s="215"/>
      <c r="E592" s="222"/>
      <c r="F592" s="217"/>
      <c r="G592" s="222"/>
      <c r="H592" s="225"/>
      <c r="I592" s="226"/>
      <c r="J592" s="220"/>
      <c r="K592" s="227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</row>
    <row r="593">
      <c r="A593" s="213"/>
      <c r="B593" s="214"/>
      <c r="C593" s="50"/>
      <c r="D593" s="215"/>
      <c r="E593" s="222"/>
      <c r="F593" s="217"/>
      <c r="G593" s="222"/>
      <c r="H593" s="225"/>
      <c r="I593" s="226"/>
      <c r="J593" s="220"/>
      <c r="K593" s="227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</row>
    <row r="594">
      <c r="A594" s="213"/>
      <c r="B594" s="214"/>
      <c r="C594" s="50"/>
      <c r="D594" s="215"/>
      <c r="E594" s="222"/>
      <c r="F594" s="217"/>
      <c r="G594" s="222"/>
      <c r="H594" s="225"/>
      <c r="I594" s="226"/>
      <c r="J594" s="220"/>
      <c r="K594" s="227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</row>
    <row r="595">
      <c r="A595" s="213"/>
      <c r="B595" s="214"/>
      <c r="C595" s="50"/>
      <c r="D595" s="215"/>
      <c r="E595" s="222"/>
      <c r="F595" s="217"/>
      <c r="G595" s="222"/>
      <c r="H595" s="225"/>
      <c r="I595" s="226"/>
      <c r="J595" s="220"/>
      <c r="K595" s="227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</row>
    <row r="596">
      <c r="A596" s="213"/>
      <c r="B596" s="214"/>
      <c r="C596" s="50"/>
      <c r="D596" s="215"/>
      <c r="E596" s="222"/>
      <c r="F596" s="217"/>
      <c r="G596" s="222"/>
      <c r="H596" s="225"/>
      <c r="I596" s="226"/>
      <c r="J596" s="220"/>
      <c r="K596" s="227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</row>
    <row r="597">
      <c r="A597" s="213"/>
      <c r="B597" s="214"/>
      <c r="C597" s="50"/>
      <c r="D597" s="215"/>
      <c r="E597" s="222"/>
      <c r="F597" s="217"/>
      <c r="G597" s="222"/>
      <c r="H597" s="225"/>
      <c r="I597" s="226"/>
      <c r="J597" s="220"/>
      <c r="K597" s="227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</row>
    <row r="598">
      <c r="A598" s="213"/>
      <c r="B598" s="214"/>
      <c r="C598" s="50"/>
      <c r="D598" s="215"/>
      <c r="E598" s="228"/>
      <c r="F598" s="215"/>
      <c r="G598" s="228"/>
      <c r="H598" s="218"/>
      <c r="I598" s="223"/>
      <c r="J598" s="220"/>
      <c r="K598" s="224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</row>
    <row r="599">
      <c r="A599" s="213"/>
      <c r="B599" s="214"/>
      <c r="C599" s="50"/>
      <c r="D599" s="215"/>
      <c r="E599" s="228"/>
      <c r="F599" s="215"/>
      <c r="G599" s="228"/>
      <c r="H599" s="218"/>
      <c r="I599" s="223"/>
      <c r="J599" s="220"/>
      <c r="K599" s="224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</row>
    <row r="600">
      <c r="A600" s="213"/>
      <c r="B600" s="214"/>
      <c r="C600" s="50"/>
      <c r="D600" s="215"/>
      <c r="E600" s="228"/>
      <c r="F600" s="215"/>
      <c r="G600" s="228"/>
      <c r="H600" s="218"/>
      <c r="I600" s="223"/>
      <c r="J600" s="220"/>
      <c r="K600" s="224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</row>
    <row r="601">
      <c r="A601" s="213"/>
      <c r="B601" s="214"/>
      <c r="C601" s="50"/>
      <c r="D601" s="215"/>
      <c r="E601" s="228"/>
      <c r="F601" s="215"/>
      <c r="G601" s="228"/>
      <c r="H601" s="218"/>
      <c r="I601" s="223"/>
      <c r="J601" s="220"/>
      <c r="K601" s="224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</row>
    <row r="602">
      <c r="A602" s="213"/>
      <c r="B602" s="214"/>
      <c r="C602" s="50"/>
      <c r="D602" s="215"/>
      <c r="E602" s="228"/>
      <c r="F602" s="215"/>
      <c r="G602" s="228"/>
      <c r="H602" s="218"/>
      <c r="I602" s="223"/>
      <c r="J602" s="220"/>
      <c r="K602" s="224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</row>
    <row r="603">
      <c r="A603" s="213"/>
      <c r="B603" s="214"/>
      <c r="C603" s="50"/>
      <c r="D603" s="215"/>
      <c r="E603" s="228"/>
      <c r="F603" s="215"/>
      <c r="G603" s="228"/>
      <c r="H603" s="218"/>
      <c r="I603" s="223"/>
      <c r="J603" s="220"/>
      <c r="K603" s="224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</row>
    <row r="604">
      <c r="A604" s="213"/>
      <c r="B604" s="214"/>
      <c r="C604" s="50"/>
      <c r="D604" s="215"/>
      <c r="E604" s="228"/>
      <c r="F604" s="215"/>
      <c r="G604" s="228"/>
      <c r="H604" s="218"/>
      <c r="I604" s="223"/>
      <c r="J604" s="220"/>
      <c r="K604" s="224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</row>
    <row r="605">
      <c r="A605" s="213"/>
      <c r="B605" s="214"/>
      <c r="C605" s="50"/>
      <c r="D605" s="215"/>
      <c r="E605" s="228"/>
      <c r="F605" s="215"/>
      <c r="G605" s="228"/>
      <c r="H605" s="218"/>
      <c r="I605" s="223"/>
      <c r="J605" s="220"/>
      <c r="K605" s="224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</row>
    <row r="606">
      <c r="A606" s="213"/>
      <c r="B606" s="214"/>
      <c r="C606" s="50"/>
      <c r="D606" s="215"/>
      <c r="E606" s="228"/>
      <c r="F606" s="215"/>
      <c r="G606" s="228"/>
      <c r="H606" s="218"/>
      <c r="I606" s="223"/>
      <c r="J606" s="220"/>
      <c r="K606" s="224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</row>
    <row r="607">
      <c r="A607" s="213"/>
      <c r="B607" s="214"/>
      <c r="C607" s="50"/>
      <c r="D607" s="215"/>
      <c r="E607" s="228"/>
      <c r="F607" s="215"/>
      <c r="G607" s="228"/>
      <c r="H607" s="218"/>
      <c r="I607" s="223"/>
      <c r="J607" s="220"/>
      <c r="K607" s="224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</row>
    <row r="608">
      <c r="A608" s="213"/>
      <c r="B608" s="214"/>
      <c r="C608" s="50"/>
      <c r="D608" s="215"/>
      <c r="E608" s="228"/>
      <c r="F608" s="215"/>
      <c r="G608" s="228"/>
      <c r="H608" s="218"/>
      <c r="I608" s="223"/>
      <c r="J608" s="220"/>
      <c r="K608" s="224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</row>
    <row r="609">
      <c r="A609" s="213"/>
      <c r="B609" s="214"/>
      <c r="C609" s="50"/>
      <c r="D609" s="215"/>
      <c r="E609" s="228"/>
      <c r="F609" s="215"/>
      <c r="G609" s="228"/>
      <c r="H609" s="218"/>
      <c r="I609" s="223"/>
      <c r="J609" s="220"/>
      <c r="K609" s="224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</row>
    <row r="610">
      <c r="A610" s="213"/>
      <c r="B610" s="214"/>
      <c r="C610" s="50"/>
      <c r="D610" s="215"/>
      <c r="E610" s="228"/>
      <c r="F610" s="215"/>
      <c r="G610" s="228"/>
      <c r="H610" s="218"/>
      <c r="I610" s="223"/>
      <c r="J610" s="220"/>
      <c r="K610" s="224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</row>
    <row r="611">
      <c r="A611" s="213"/>
      <c r="B611" s="214"/>
      <c r="C611" s="50"/>
      <c r="D611" s="215"/>
      <c r="E611" s="228"/>
      <c r="F611" s="215"/>
      <c r="G611" s="228"/>
      <c r="H611" s="218"/>
      <c r="I611" s="223"/>
      <c r="J611" s="220"/>
      <c r="K611" s="224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</row>
    <row r="612">
      <c r="A612" s="213"/>
      <c r="B612" s="214"/>
      <c r="C612" s="50"/>
      <c r="D612" s="215"/>
      <c r="E612" s="228"/>
      <c r="F612" s="215"/>
      <c r="G612" s="228"/>
      <c r="H612" s="218"/>
      <c r="I612" s="223"/>
      <c r="J612" s="220"/>
      <c r="K612" s="224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</row>
    <row r="613">
      <c r="A613" s="213"/>
      <c r="B613" s="214"/>
      <c r="C613" s="50"/>
      <c r="D613" s="215"/>
      <c r="E613" s="228"/>
      <c r="F613" s="215"/>
      <c r="G613" s="228"/>
      <c r="H613" s="218"/>
      <c r="I613" s="223"/>
      <c r="J613" s="220"/>
      <c r="K613" s="224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</row>
    <row r="614">
      <c r="A614" s="213"/>
      <c r="B614" s="214"/>
      <c r="C614" s="50"/>
      <c r="D614" s="215"/>
      <c r="E614" s="228"/>
      <c r="F614" s="215"/>
      <c r="G614" s="228"/>
      <c r="H614" s="218"/>
      <c r="I614" s="223"/>
      <c r="J614" s="220"/>
      <c r="K614" s="224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</row>
    <row r="615">
      <c r="A615" s="213"/>
      <c r="B615" s="214"/>
      <c r="C615" s="50"/>
      <c r="D615" s="215"/>
      <c r="E615" s="228"/>
      <c r="F615" s="215"/>
      <c r="G615" s="228"/>
      <c r="H615" s="218"/>
      <c r="I615" s="223"/>
      <c r="J615" s="220"/>
      <c r="K615" s="224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</row>
    <row r="616">
      <c r="A616" s="213"/>
      <c r="B616" s="214"/>
      <c r="C616" s="50"/>
      <c r="D616" s="215"/>
      <c r="E616" s="228"/>
      <c r="F616" s="215"/>
      <c r="G616" s="228"/>
      <c r="H616" s="218"/>
      <c r="I616" s="223"/>
      <c r="J616" s="220"/>
      <c r="K616" s="224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</row>
    <row r="617">
      <c r="A617" s="213"/>
      <c r="B617" s="214"/>
      <c r="C617" s="50"/>
      <c r="D617" s="215"/>
      <c r="E617" s="228"/>
      <c r="F617" s="215"/>
      <c r="G617" s="228"/>
      <c r="H617" s="218"/>
      <c r="I617" s="223"/>
      <c r="J617" s="220"/>
      <c r="K617" s="224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</row>
    <row r="618">
      <c r="A618" s="213"/>
      <c r="B618" s="214"/>
      <c r="C618" s="50"/>
      <c r="D618" s="215"/>
      <c r="E618" s="228"/>
      <c r="F618" s="215"/>
      <c r="G618" s="228"/>
      <c r="H618" s="218"/>
      <c r="I618" s="223"/>
      <c r="J618" s="220"/>
      <c r="K618" s="224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</row>
    <row r="619">
      <c r="A619" s="213"/>
      <c r="B619" s="214"/>
      <c r="C619" s="50"/>
      <c r="D619" s="215"/>
      <c r="E619" s="228"/>
      <c r="F619" s="215"/>
      <c r="G619" s="228"/>
      <c r="H619" s="218"/>
      <c r="I619" s="223"/>
      <c r="J619" s="220"/>
      <c r="K619" s="224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</row>
    <row r="620">
      <c r="A620" s="213"/>
      <c r="B620" s="214"/>
      <c r="C620" s="50"/>
      <c r="D620" s="215"/>
      <c r="E620" s="228"/>
      <c r="F620" s="215"/>
      <c r="G620" s="228"/>
      <c r="H620" s="218"/>
      <c r="I620" s="223"/>
      <c r="J620" s="220"/>
      <c r="K620" s="224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</row>
    <row r="621">
      <c r="A621" s="213"/>
      <c r="B621" s="214"/>
      <c r="C621" s="50"/>
      <c r="D621" s="215"/>
      <c r="E621" s="228"/>
      <c r="F621" s="215"/>
      <c r="G621" s="228"/>
      <c r="H621" s="218"/>
      <c r="I621" s="223"/>
      <c r="J621" s="220"/>
      <c r="K621" s="224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</row>
    <row r="622">
      <c r="A622" s="213"/>
      <c r="B622" s="214"/>
      <c r="C622" s="50"/>
      <c r="D622" s="215"/>
      <c r="E622" s="228"/>
      <c r="F622" s="215"/>
      <c r="G622" s="228"/>
      <c r="H622" s="218"/>
      <c r="I622" s="223"/>
      <c r="J622" s="220"/>
      <c r="K622" s="224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</row>
    <row r="623">
      <c r="A623" s="213"/>
      <c r="B623" s="214"/>
      <c r="C623" s="50"/>
      <c r="D623" s="215"/>
      <c r="E623" s="228"/>
      <c r="F623" s="215"/>
      <c r="G623" s="228"/>
      <c r="H623" s="218"/>
      <c r="I623" s="223"/>
      <c r="J623" s="220"/>
      <c r="K623" s="224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</row>
    <row r="624">
      <c r="A624" s="213"/>
      <c r="B624" s="214"/>
      <c r="C624" s="50"/>
      <c r="D624" s="215"/>
      <c r="E624" s="228"/>
      <c r="F624" s="215"/>
      <c r="G624" s="228"/>
      <c r="H624" s="218"/>
      <c r="I624" s="223"/>
      <c r="J624" s="220"/>
      <c r="K624" s="224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</row>
    <row r="625">
      <c r="A625" s="213"/>
      <c r="B625" s="214"/>
      <c r="C625" s="50"/>
      <c r="D625" s="215"/>
      <c r="E625" s="228"/>
      <c r="F625" s="215"/>
      <c r="G625" s="228"/>
      <c r="H625" s="218"/>
      <c r="I625" s="223"/>
      <c r="J625" s="220"/>
      <c r="K625" s="224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</row>
    <row r="626">
      <c r="A626" s="213"/>
      <c r="B626" s="214"/>
      <c r="C626" s="50"/>
      <c r="D626" s="215"/>
      <c r="E626" s="228"/>
      <c r="F626" s="215"/>
      <c r="G626" s="228"/>
      <c r="H626" s="218"/>
      <c r="I626" s="223"/>
      <c r="J626" s="220"/>
      <c r="K626" s="224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</row>
    <row r="627">
      <c r="A627" s="213"/>
      <c r="B627" s="214"/>
      <c r="C627" s="50"/>
      <c r="D627" s="215"/>
      <c r="E627" s="228"/>
      <c r="F627" s="215"/>
      <c r="G627" s="228"/>
      <c r="H627" s="218"/>
      <c r="I627" s="223"/>
      <c r="J627" s="220"/>
      <c r="K627" s="224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</row>
    <row r="628">
      <c r="A628" s="213"/>
      <c r="B628" s="214"/>
      <c r="C628" s="50"/>
      <c r="D628" s="215"/>
      <c r="E628" s="228"/>
      <c r="F628" s="215"/>
      <c r="G628" s="228"/>
      <c r="H628" s="218"/>
      <c r="I628" s="223"/>
      <c r="J628" s="220"/>
      <c r="K628" s="224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</row>
    <row r="629">
      <c r="A629" s="213"/>
      <c r="B629" s="214"/>
      <c r="C629" s="50"/>
      <c r="D629" s="215"/>
      <c r="E629" s="228"/>
      <c r="F629" s="215"/>
      <c r="G629" s="228"/>
      <c r="H629" s="218"/>
      <c r="I629" s="223"/>
      <c r="J629" s="220"/>
      <c r="K629" s="224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</row>
    <row r="630">
      <c r="A630" s="213"/>
      <c r="B630" s="214"/>
      <c r="C630" s="50"/>
      <c r="D630" s="215"/>
      <c r="E630" s="228"/>
      <c r="F630" s="215"/>
      <c r="G630" s="228"/>
      <c r="H630" s="218"/>
      <c r="I630" s="223"/>
      <c r="J630" s="220"/>
      <c r="K630" s="224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</row>
    <row r="631">
      <c r="A631" s="213"/>
      <c r="B631" s="214"/>
      <c r="C631" s="50"/>
      <c r="D631" s="215"/>
      <c r="E631" s="228"/>
      <c r="F631" s="215"/>
      <c r="G631" s="228"/>
      <c r="H631" s="218"/>
      <c r="I631" s="223"/>
      <c r="J631" s="220"/>
      <c r="K631" s="224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</row>
    <row r="632">
      <c r="A632" s="213"/>
      <c r="B632" s="214"/>
      <c r="C632" s="50"/>
      <c r="D632" s="215"/>
      <c r="E632" s="228"/>
      <c r="F632" s="215"/>
      <c r="G632" s="228"/>
      <c r="H632" s="218"/>
      <c r="I632" s="223"/>
      <c r="J632" s="220"/>
      <c r="K632" s="224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</row>
    <row r="633">
      <c r="A633" s="213"/>
      <c r="B633" s="214"/>
      <c r="C633" s="50"/>
      <c r="D633" s="215"/>
      <c r="E633" s="228"/>
      <c r="F633" s="215"/>
      <c r="G633" s="228"/>
      <c r="H633" s="218"/>
      <c r="I633" s="223"/>
      <c r="J633" s="220"/>
      <c r="K633" s="224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</row>
    <row r="634">
      <c r="A634" s="213"/>
      <c r="B634" s="214"/>
      <c r="C634" s="50"/>
      <c r="D634" s="215"/>
      <c r="E634" s="228"/>
      <c r="F634" s="215"/>
      <c r="G634" s="228"/>
      <c r="H634" s="218"/>
      <c r="I634" s="223"/>
      <c r="J634" s="220"/>
      <c r="K634" s="224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</row>
    <row r="635">
      <c r="A635" s="213"/>
      <c r="B635" s="214"/>
      <c r="C635" s="50"/>
      <c r="D635" s="215"/>
      <c r="E635" s="228"/>
      <c r="F635" s="215"/>
      <c r="G635" s="228"/>
      <c r="H635" s="218"/>
      <c r="I635" s="223"/>
      <c r="J635" s="220"/>
      <c r="K635" s="224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</row>
    <row r="636">
      <c r="A636" s="213"/>
      <c r="B636" s="214"/>
      <c r="C636" s="50"/>
      <c r="D636" s="215"/>
      <c r="E636" s="228"/>
      <c r="F636" s="215"/>
      <c r="G636" s="228"/>
      <c r="H636" s="218"/>
      <c r="I636" s="223"/>
      <c r="J636" s="220"/>
      <c r="K636" s="224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</row>
    <row r="637">
      <c r="A637" s="213"/>
      <c r="B637" s="214"/>
      <c r="C637" s="50"/>
      <c r="D637" s="215"/>
      <c r="E637" s="228"/>
      <c r="F637" s="215"/>
      <c r="G637" s="228"/>
      <c r="H637" s="218"/>
      <c r="I637" s="223"/>
      <c r="J637" s="220"/>
      <c r="K637" s="224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</row>
    <row r="638">
      <c r="A638" s="213"/>
      <c r="B638" s="214"/>
      <c r="C638" s="50"/>
      <c r="D638" s="215"/>
      <c r="E638" s="228"/>
      <c r="F638" s="215"/>
      <c r="G638" s="228"/>
      <c r="H638" s="218"/>
      <c r="I638" s="223"/>
      <c r="J638" s="220"/>
      <c r="K638" s="224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</row>
    <row r="639">
      <c r="A639" s="213"/>
      <c r="B639" s="214"/>
      <c r="C639" s="50"/>
      <c r="D639" s="215"/>
      <c r="E639" s="228"/>
      <c r="F639" s="215"/>
      <c r="G639" s="228"/>
      <c r="H639" s="218"/>
      <c r="I639" s="223"/>
      <c r="J639" s="220"/>
      <c r="K639" s="224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</row>
    <row r="640">
      <c r="A640" s="213"/>
      <c r="B640" s="214"/>
      <c r="C640" s="50"/>
      <c r="D640" s="215"/>
      <c r="E640" s="228"/>
      <c r="F640" s="215"/>
      <c r="G640" s="228"/>
      <c r="H640" s="218"/>
      <c r="I640" s="223"/>
      <c r="J640" s="220"/>
      <c r="K640" s="224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</row>
    <row r="641">
      <c r="A641" s="213"/>
      <c r="B641" s="214"/>
      <c r="C641" s="50"/>
      <c r="D641" s="215"/>
      <c r="E641" s="228"/>
      <c r="F641" s="215"/>
      <c r="G641" s="228"/>
      <c r="H641" s="218"/>
      <c r="I641" s="223"/>
      <c r="J641" s="220"/>
      <c r="K641" s="224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</row>
    <row r="642">
      <c r="A642" s="213"/>
      <c r="B642" s="214"/>
      <c r="C642" s="50"/>
      <c r="D642" s="215"/>
      <c r="E642" s="228"/>
      <c r="F642" s="215"/>
      <c r="G642" s="228"/>
      <c r="H642" s="218"/>
      <c r="I642" s="223"/>
      <c r="J642" s="220"/>
      <c r="K642" s="224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</row>
    <row r="643">
      <c r="A643" s="213"/>
      <c r="B643" s="214"/>
      <c r="C643" s="50"/>
      <c r="D643" s="215"/>
      <c r="E643" s="228"/>
      <c r="F643" s="215"/>
      <c r="G643" s="228"/>
      <c r="H643" s="218"/>
      <c r="I643" s="223"/>
      <c r="J643" s="220"/>
      <c r="K643" s="224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</row>
    <row r="644">
      <c r="A644" s="213"/>
      <c r="B644" s="214"/>
      <c r="C644" s="50"/>
      <c r="D644" s="215"/>
      <c r="E644" s="228"/>
      <c r="F644" s="215"/>
      <c r="G644" s="228"/>
      <c r="H644" s="218"/>
      <c r="I644" s="223"/>
      <c r="J644" s="220"/>
      <c r="K644" s="224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</row>
    <row r="645">
      <c r="A645" s="213"/>
      <c r="B645" s="214"/>
      <c r="C645" s="50"/>
      <c r="D645" s="215"/>
      <c r="E645" s="228"/>
      <c r="F645" s="215"/>
      <c r="G645" s="228"/>
      <c r="H645" s="218"/>
      <c r="I645" s="223"/>
      <c r="J645" s="220"/>
      <c r="K645" s="224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</row>
    <row r="646">
      <c r="A646" s="213"/>
      <c r="B646" s="214"/>
      <c r="C646" s="50"/>
      <c r="D646" s="215"/>
      <c r="E646" s="228"/>
      <c r="F646" s="215"/>
      <c r="G646" s="228"/>
      <c r="H646" s="218"/>
      <c r="I646" s="223"/>
      <c r="J646" s="220"/>
      <c r="K646" s="224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</row>
    <row r="647">
      <c r="A647" s="213"/>
      <c r="B647" s="214"/>
      <c r="C647" s="50"/>
      <c r="D647" s="215"/>
      <c r="E647" s="228"/>
      <c r="F647" s="215"/>
      <c r="G647" s="228"/>
      <c r="H647" s="218"/>
      <c r="I647" s="223"/>
      <c r="J647" s="220"/>
      <c r="K647" s="224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</row>
    <row r="648">
      <c r="A648" s="213"/>
      <c r="B648" s="214"/>
      <c r="C648" s="50"/>
      <c r="D648" s="215"/>
      <c r="E648" s="228"/>
      <c r="F648" s="215"/>
      <c r="G648" s="228"/>
      <c r="H648" s="218"/>
      <c r="I648" s="223"/>
      <c r="J648" s="220"/>
      <c r="K648" s="224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</row>
    <row r="649">
      <c r="A649" s="213"/>
      <c r="B649" s="214"/>
      <c r="C649" s="50"/>
      <c r="D649" s="215"/>
      <c r="E649" s="228"/>
      <c r="F649" s="215"/>
      <c r="G649" s="228"/>
      <c r="H649" s="218"/>
      <c r="I649" s="223"/>
      <c r="J649" s="220"/>
      <c r="K649" s="224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</row>
    <row r="650">
      <c r="A650" s="213"/>
      <c r="B650" s="214"/>
      <c r="C650" s="50"/>
      <c r="D650" s="215"/>
      <c r="E650" s="228"/>
      <c r="F650" s="215"/>
      <c r="G650" s="228"/>
      <c r="H650" s="218"/>
      <c r="I650" s="223"/>
      <c r="J650" s="220"/>
      <c r="K650" s="224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</row>
    <row r="651">
      <c r="A651" s="213"/>
      <c r="B651" s="214"/>
      <c r="C651" s="50"/>
      <c r="D651" s="215"/>
      <c r="E651" s="228"/>
      <c r="F651" s="215"/>
      <c r="G651" s="228"/>
      <c r="H651" s="218"/>
      <c r="I651" s="223"/>
      <c r="J651" s="220"/>
      <c r="K651" s="224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</row>
    <row r="652">
      <c r="A652" s="213"/>
      <c r="B652" s="214"/>
      <c r="C652" s="50"/>
      <c r="D652" s="215"/>
      <c r="E652" s="228"/>
      <c r="F652" s="215"/>
      <c r="G652" s="228"/>
      <c r="H652" s="218"/>
      <c r="I652" s="223"/>
      <c r="J652" s="220"/>
      <c r="K652" s="224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</row>
    <row r="653">
      <c r="A653" s="213"/>
      <c r="B653" s="214"/>
      <c r="C653" s="50"/>
      <c r="D653" s="215"/>
      <c r="E653" s="228"/>
      <c r="F653" s="215"/>
      <c r="G653" s="228"/>
      <c r="H653" s="218"/>
      <c r="I653" s="223"/>
      <c r="J653" s="220"/>
      <c r="K653" s="224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</row>
    <row r="654">
      <c r="A654" s="213"/>
      <c r="B654" s="214"/>
      <c r="C654" s="50"/>
      <c r="D654" s="215"/>
      <c r="E654" s="228"/>
      <c r="F654" s="215"/>
      <c r="G654" s="228"/>
      <c r="H654" s="218"/>
      <c r="I654" s="223"/>
      <c r="J654" s="220"/>
      <c r="K654" s="224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</row>
    <row r="655">
      <c r="A655" s="213"/>
      <c r="B655" s="214"/>
      <c r="C655" s="50"/>
      <c r="D655" s="215"/>
      <c r="E655" s="228"/>
      <c r="F655" s="215"/>
      <c r="G655" s="228"/>
      <c r="H655" s="218"/>
      <c r="I655" s="223"/>
      <c r="J655" s="220"/>
      <c r="K655" s="224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</row>
    <row r="656">
      <c r="A656" s="213"/>
      <c r="B656" s="214"/>
      <c r="C656" s="50"/>
      <c r="D656" s="215"/>
      <c r="E656" s="228"/>
      <c r="F656" s="215"/>
      <c r="G656" s="228"/>
      <c r="H656" s="218"/>
      <c r="I656" s="223"/>
      <c r="J656" s="220"/>
      <c r="K656" s="224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</row>
    <row r="657">
      <c r="A657" s="213"/>
      <c r="B657" s="214"/>
      <c r="C657" s="50"/>
      <c r="D657" s="215"/>
      <c r="E657" s="228"/>
      <c r="F657" s="215"/>
      <c r="G657" s="228"/>
      <c r="H657" s="218"/>
      <c r="I657" s="223"/>
      <c r="J657" s="220"/>
      <c r="K657" s="224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</row>
    <row r="658">
      <c r="A658" s="213"/>
      <c r="B658" s="214"/>
      <c r="C658" s="50"/>
      <c r="D658" s="215"/>
      <c r="E658" s="228"/>
      <c r="F658" s="215"/>
      <c r="G658" s="228"/>
      <c r="H658" s="218"/>
      <c r="I658" s="223"/>
      <c r="J658" s="220"/>
      <c r="K658" s="224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</row>
    <row r="659">
      <c r="A659" s="213"/>
      <c r="B659" s="214"/>
      <c r="C659" s="50"/>
      <c r="D659" s="215"/>
      <c r="E659" s="228"/>
      <c r="F659" s="215"/>
      <c r="G659" s="228"/>
      <c r="H659" s="218"/>
      <c r="I659" s="223"/>
      <c r="J659" s="220"/>
      <c r="K659" s="224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</row>
    <row r="660">
      <c r="A660" s="213"/>
      <c r="B660" s="214"/>
      <c r="C660" s="50"/>
      <c r="D660" s="215"/>
      <c r="E660" s="228"/>
      <c r="F660" s="215"/>
      <c r="G660" s="228"/>
      <c r="H660" s="218"/>
      <c r="I660" s="223"/>
      <c r="J660" s="220"/>
      <c r="K660" s="224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</row>
    <row r="661">
      <c r="A661" s="213"/>
      <c r="B661" s="214"/>
      <c r="C661" s="50"/>
      <c r="D661" s="215"/>
      <c r="E661" s="228"/>
      <c r="F661" s="215"/>
      <c r="G661" s="228"/>
      <c r="H661" s="218"/>
      <c r="I661" s="223"/>
      <c r="J661" s="220"/>
      <c r="K661" s="224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</row>
    <row r="662">
      <c r="A662" s="213"/>
      <c r="B662" s="214"/>
      <c r="C662" s="50"/>
      <c r="D662" s="215"/>
      <c r="E662" s="228"/>
      <c r="F662" s="215"/>
      <c r="G662" s="228"/>
      <c r="H662" s="218"/>
      <c r="I662" s="223"/>
      <c r="J662" s="220"/>
      <c r="K662" s="224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</row>
    <row r="663">
      <c r="A663" s="213"/>
      <c r="B663" s="214"/>
      <c r="C663" s="50"/>
      <c r="D663" s="215"/>
      <c r="E663" s="228"/>
      <c r="F663" s="215"/>
      <c r="G663" s="228"/>
      <c r="H663" s="218"/>
      <c r="I663" s="223"/>
      <c r="J663" s="220"/>
      <c r="K663" s="224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</row>
    <row r="664">
      <c r="A664" s="213"/>
      <c r="B664" s="214"/>
      <c r="C664" s="50"/>
      <c r="D664" s="215"/>
      <c r="E664" s="228"/>
      <c r="F664" s="215"/>
      <c r="G664" s="228"/>
      <c r="H664" s="218"/>
      <c r="I664" s="223"/>
      <c r="J664" s="220"/>
      <c r="K664" s="224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</row>
    <row r="665">
      <c r="A665" s="213"/>
      <c r="B665" s="214"/>
      <c r="C665" s="50"/>
      <c r="D665" s="215"/>
      <c r="E665" s="228"/>
      <c r="F665" s="215"/>
      <c r="G665" s="228"/>
      <c r="H665" s="218"/>
      <c r="I665" s="223"/>
      <c r="J665" s="220"/>
      <c r="K665" s="224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</row>
    <row r="666">
      <c r="A666" s="213"/>
      <c r="B666" s="214"/>
      <c r="C666" s="50"/>
      <c r="D666" s="215"/>
      <c r="E666" s="228"/>
      <c r="F666" s="215"/>
      <c r="G666" s="228"/>
      <c r="H666" s="218"/>
      <c r="I666" s="223"/>
      <c r="J666" s="220"/>
      <c r="K666" s="224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</row>
    <row r="667">
      <c r="A667" s="213"/>
      <c r="B667" s="214"/>
      <c r="C667" s="50"/>
      <c r="D667" s="215"/>
      <c r="E667" s="228"/>
      <c r="F667" s="215"/>
      <c r="G667" s="228"/>
      <c r="H667" s="218"/>
      <c r="I667" s="223"/>
      <c r="J667" s="220"/>
      <c r="K667" s="224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</row>
    <row r="668">
      <c r="A668" s="213"/>
      <c r="B668" s="214"/>
      <c r="C668" s="50"/>
      <c r="D668" s="215"/>
      <c r="E668" s="228"/>
      <c r="F668" s="215"/>
      <c r="G668" s="228"/>
      <c r="H668" s="218"/>
      <c r="I668" s="223"/>
      <c r="J668" s="220"/>
      <c r="K668" s="224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</row>
    <row r="669">
      <c r="A669" s="213"/>
      <c r="B669" s="214"/>
      <c r="C669" s="50"/>
      <c r="D669" s="215"/>
      <c r="E669" s="228"/>
      <c r="F669" s="215"/>
      <c r="G669" s="228"/>
      <c r="H669" s="218"/>
      <c r="I669" s="223"/>
      <c r="J669" s="220"/>
      <c r="K669" s="224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</row>
    <row r="670">
      <c r="A670" s="213"/>
      <c r="B670" s="214"/>
      <c r="C670" s="50"/>
      <c r="D670" s="215"/>
      <c r="E670" s="228"/>
      <c r="F670" s="215"/>
      <c r="G670" s="228"/>
      <c r="H670" s="218"/>
      <c r="I670" s="223"/>
      <c r="J670" s="220"/>
      <c r="K670" s="224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</row>
    <row r="671">
      <c r="A671" s="213"/>
      <c r="B671" s="214"/>
      <c r="C671" s="50"/>
      <c r="D671" s="215"/>
      <c r="E671" s="228"/>
      <c r="F671" s="215"/>
      <c r="G671" s="228"/>
      <c r="H671" s="218"/>
      <c r="I671" s="223"/>
      <c r="J671" s="220"/>
      <c r="K671" s="224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</row>
    <row r="672">
      <c r="A672" s="213"/>
      <c r="B672" s="214"/>
      <c r="C672" s="50"/>
      <c r="D672" s="215"/>
      <c r="E672" s="228"/>
      <c r="F672" s="215"/>
      <c r="G672" s="228"/>
      <c r="H672" s="218"/>
      <c r="I672" s="223"/>
      <c r="J672" s="220"/>
      <c r="K672" s="224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</row>
    <row r="673">
      <c r="A673" s="213"/>
      <c r="B673" s="214"/>
      <c r="C673" s="50"/>
      <c r="D673" s="215"/>
      <c r="E673" s="228"/>
      <c r="F673" s="215"/>
      <c r="G673" s="228"/>
      <c r="H673" s="218"/>
      <c r="I673" s="223"/>
      <c r="J673" s="220"/>
      <c r="K673" s="224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</row>
    <row r="674">
      <c r="A674" s="213"/>
      <c r="B674" s="214"/>
      <c r="C674" s="50"/>
      <c r="D674" s="215"/>
      <c r="E674" s="228"/>
      <c r="F674" s="215"/>
      <c r="G674" s="228"/>
      <c r="H674" s="218"/>
      <c r="I674" s="223"/>
      <c r="J674" s="220"/>
      <c r="K674" s="224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</row>
    <row r="675">
      <c r="A675" s="213"/>
      <c r="B675" s="214"/>
      <c r="C675" s="50"/>
      <c r="D675" s="215"/>
      <c r="E675" s="228"/>
      <c r="F675" s="215"/>
      <c r="G675" s="228"/>
      <c r="H675" s="218"/>
      <c r="I675" s="223"/>
      <c r="J675" s="220"/>
      <c r="K675" s="224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</row>
    <row r="676">
      <c r="A676" s="213"/>
      <c r="B676" s="214"/>
      <c r="C676" s="50"/>
      <c r="D676" s="215"/>
      <c r="E676" s="228"/>
      <c r="F676" s="215"/>
      <c r="G676" s="228"/>
      <c r="H676" s="218"/>
      <c r="I676" s="223"/>
      <c r="J676" s="220"/>
      <c r="K676" s="224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</row>
    <row r="677">
      <c r="A677" s="213"/>
      <c r="B677" s="214"/>
      <c r="C677" s="50"/>
      <c r="D677" s="215"/>
      <c r="E677" s="228"/>
      <c r="F677" s="215"/>
      <c r="G677" s="228"/>
      <c r="H677" s="218"/>
      <c r="I677" s="223"/>
      <c r="J677" s="220"/>
      <c r="K677" s="224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</row>
    <row r="678">
      <c r="A678" s="213"/>
      <c r="B678" s="214"/>
      <c r="C678" s="50"/>
      <c r="D678" s="215"/>
      <c r="E678" s="228"/>
      <c r="F678" s="215"/>
      <c r="G678" s="228"/>
      <c r="H678" s="218"/>
      <c r="I678" s="223"/>
      <c r="J678" s="220"/>
      <c r="K678" s="224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</row>
    <row r="679">
      <c r="A679" s="213"/>
      <c r="B679" s="214"/>
      <c r="C679" s="50"/>
      <c r="D679" s="215"/>
      <c r="E679" s="228"/>
      <c r="F679" s="215"/>
      <c r="G679" s="228"/>
      <c r="H679" s="218"/>
      <c r="I679" s="223"/>
      <c r="J679" s="220"/>
      <c r="K679" s="224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</row>
    <row r="680">
      <c r="A680" s="213"/>
      <c r="B680" s="214"/>
      <c r="C680" s="50"/>
      <c r="D680" s="215"/>
      <c r="E680" s="228"/>
      <c r="F680" s="215"/>
      <c r="G680" s="228"/>
      <c r="H680" s="218"/>
      <c r="I680" s="223"/>
      <c r="J680" s="220"/>
      <c r="K680" s="224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</row>
    <row r="681">
      <c r="A681" s="213"/>
      <c r="B681" s="214"/>
      <c r="C681" s="50"/>
      <c r="D681" s="215"/>
      <c r="E681" s="228"/>
      <c r="F681" s="215"/>
      <c r="G681" s="228"/>
      <c r="H681" s="218"/>
      <c r="I681" s="223"/>
      <c r="J681" s="220"/>
      <c r="K681" s="224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</row>
    <row r="682">
      <c r="A682" s="213"/>
      <c r="B682" s="214"/>
      <c r="C682" s="50"/>
      <c r="D682" s="215"/>
      <c r="E682" s="228"/>
      <c r="F682" s="215"/>
      <c r="G682" s="228"/>
      <c r="H682" s="218"/>
      <c r="I682" s="223"/>
      <c r="J682" s="220"/>
      <c r="K682" s="224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</row>
    <row r="683">
      <c r="A683" s="213"/>
      <c r="B683" s="214"/>
      <c r="C683" s="50"/>
      <c r="D683" s="215"/>
      <c r="E683" s="228"/>
      <c r="F683" s="215"/>
      <c r="G683" s="228"/>
      <c r="H683" s="218"/>
      <c r="I683" s="223"/>
      <c r="J683" s="220"/>
      <c r="K683" s="224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</row>
    <row r="684">
      <c r="A684" s="213"/>
      <c r="B684" s="214"/>
      <c r="C684" s="50"/>
      <c r="D684" s="215"/>
      <c r="E684" s="228"/>
      <c r="F684" s="215"/>
      <c r="G684" s="228"/>
      <c r="H684" s="218"/>
      <c r="I684" s="223"/>
      <c r="J684" s="220"/>
      <c r="K684" s="224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</row>
    <row r="685">
      <c r="A685" s="213"/>
      <c r="B685" s="214"/>
      <c r="C685" s="50"/>
      <c r="D685" s="215"/>
      <c r="E685" s="228"/>
      <c r="F685" s="215"/>
      <c r="G685" s="228"/>
      <c r="H685" s="218"/>
      <c r="I685" s="223"/>
      <c r="J685" s="220"/>
      <c r="K685" s="224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</row>
    <row r="686">
      <c r="A686" s="213"/>
      <c r="B686" s="214"/>
      <c r="C686" s="50"/>
      <c r="D686" s="215"/>
      <c r="E686" s="228"/>
      <c r="F686" s="215"/>
      <c r="G686" s="228"/>
      <c r="H686" s="218"/>
      <c r="I686" s="223"/>
      <c r="J686" s="220"/>
      <c r="K686" s="224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</row>
    <row r="687">
      <c r="A687" s="213"/>
      <c r="B687" s="214"/>
      <c r="C687" s="50"/>
      <c r="D687" s="215"/>
      <c r="E687" s="228"/>
      <c r="F687" s="215"/>
      <c r="G687" s="228"/>
      <c r="H687" s="218"/>
      <c r="I687" s="223"/>
      <c r="J687" s="220"/>
      <c r="K687" s="224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</row>
    <row r="688">
      <c r="A688" s="213"/>
      <c r="B688" s="214"/>
      <c r="C688" s="50"/>
      <c r="D688" s="215"/>
      <c r="E688" s="228"/>
      <c r="F688" s="215"/>
      <c r="G688" s="228"/>
      <c r="H688" s="218"/>
      <c r="I688" s="223"/>
      <c r="J688" s="220"/>
      <c r="K688" s="224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</row>
    <row r="689">
      <c r="A689" s="213"/>
      <c r="B689" s="214"/>
      <c r="C689" s="50"/>
      <c r="D689" s="215"/>
      <c r="E689" s="228"/>
      <c r="F689" s="215"/>
      <c r="G689" s="228"/>
      <c r="H689" s="218"/>
      <c r="I689" s="223"/>
      <c r="J689" s="220"/>
      <c r="K689" s="224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</row>
    <row r="690">
      <c r="A690" s="213"/>
      <c r="B690" s="214"/>
      <c r="C690" s="50"/>
      <c r="D690" s="215"/>
      <c r="E690" s="228"/>
      <c r="F690" s="215"/>
      <c r="G690" s="228"/>
      <c r="H690" s="218"/>
      <c r="I690" s="223"/>
      <c r="J690" s="220"/>
      <c r="K690" s="224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</row>
    <row r="691">
      <c r="A691" s="213"/>
      <c r="B691" s="214"/>
      <c r="C691" s="50"/>
      <c r="D691" s="215"/>
      <c r="E691" s="228"/>
      <c r="F691" s="215"/>
      <c r="G691" s="228"/>
      <c r="H691" s="218"/>
      <c r="I691" s="223"/>
      <c r="J691" s="220"/>
      <c r="K691" s="224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</row>
    <row r="692">
      <c r="A692" s="213"/>
      <c r="B692" s="214"/>
      <c r="C692" s="50"/>
      <c r="D692" s="215"/>
      <c r="E692" s="228"/>
      <c r="F692" s="215"/>
      <c r="G692" s="228"/>
      <c r="H692" s="218"/>
      <c r="I692" s="223"/>
      <c r="J692" s="220"/>
      <c r="K692" s="224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</row>
    <row r="693">
      <c r="A693" s="213"/>
      <c r="B693" s="214"/>
      <c r="C693" s="50"/>
      <c r="D693" s="215"/>
      <c r="E693" s="228"/>
      <c r="F693" s="215"/>
      <c r="G693" s="228"/>
      <c r="H693" s="218"/>
      <c r="I693" s="223"/>
      <c r="J693" s="220"/>
      <c r="K693" s="224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</row>
    <row r="694">
      <c r="A694" s="213"/>
      <c r="B694" s="214"/>
      <c r="C694" s="50"/>
      <c r="D694" s="215"/>
      <c r="E694" s="228"/>
      <c r="F694" s="215"/>
      <c r="G694" s="228"/>
      <c r="H694" s="218"/>
      <c r="I694" s="223"/>
      <c r="J694" s="220"/>
      <c r="K694" s="224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</row>
    <row r="695">
      <c r="A695" s="213"/>
      <c r="B695" s="214"/>
      <c r="C695" s="50"/>
      <c r="D695" s="215"/>
      <c r="E695" s="228"/>
      <c r="F695" s="215"/>
      <c r="G695" s="228"/>
      <c r="H695" s="218"/>
      <c r="I695" s="223"/>
      <c r="J695" s="220"/>
      <c r="K695" s="224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</row>
    <row r="696">
      <c r="A696" s="213"/>
      <c r="B696" s="214"/>
      <c r="C696" s="50"/>
      <c r="D696" s="215"/>
      <c r="E696" s="228"/>
      <c r="F696" s="215"/>
      <c r="G696" s="228"/>
      <c r="H696" s="218"/>
      <c r="I696" s="223"/>
      <c r="J696" s="220"/>
      <c r="K696" s="224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</row>
    <row r="697">
      <c r="A697" s="213"/>
      <c r="B697" s="214"/>
      <c r="C697" s="50"/>
      <c r="D697" s="215"/>
      <c r="E697" s="228"/>
      <c r="F697" s="215"/>
      <c r="G697" s="228"/>
      <c r="H697" s="218"/>
      <c r="I697" s="223"/>
      <c r="J697" s="220"/>
      <c r="K697" s="224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</row>
    <row r="698">
      <c r="A698" s="213"/>
      <c r="B698" s="214"/>
      <c r="C698" s="50"/>
      <c r="D698" s="215"/>
      <c r="E698" s="228"/>
      <c r="F698" s="215"/>
      <c r="G698" s="228"/>
      <c r="H698" s="218"/>
      <c r="I698" s="223"/>
      <c r="J698" s="220"/>
      <c r="K698" s="224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</row>
    <row r="699">
      <c r="A699" s="213"/>
      <c r="B699" s="214"/>
      <c r="C699" s="50"/>
      <c r="D699" s="215"/>
      <c r="E699" s="228"/>
      <c r="F699" s="215"/>
      <c r="G699" s="228"/>
      <c r="H699" s="218"/>
      <c r="I699" s="223"/>
      <c r="J699" s="220"/>
      <c r="K699" s="224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</row>
    <row r="700">
      <c r="A700" s="213"/>
      <c r="B700" s="214"/>
      <c r="C700" s="50"/>
      <c r="D700" s="215"/>
      <c r="E700" s="228"/>
      <c r="F700" s="215"/>
      <c r="G700" s="228"/>
      <c r="H700" s="218"/>
      <c r="I700" s="223"/>
      <c r="J700" s="220"/>
      <c r="K700" s="224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</row>
    <row r="701">
      <c r="A701" s="213"/>
      <c r="B701" s="214"/>
      <c r="C701" s="50"/>
      <c r="D701" s="215"/>
      <c r="E701" s="228"/>
      <c r="F701" s="215"/>
      <c r="G701" s="228"/>
      <c r="H701" s="218"/>
      <c r="I701" s="223"/>
      <c r="J701" s="220"/>
      <c r="K701" s="224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</row>
    <row r="702">
      <c r="A702" s="213"/>
      <c r="B702" s="214"/>
      <c r="C702" s="50"/>
      <c r="D702" s="215"/>
      <c r="E702" s="228"/>
      <c r="F702" s="215"/>
      <c r="G702" s="228"/>
      <c r="H702" s="218"/>
      <c r="I702" s="223"/>
      <c r="J702" s="220"/>
      <c r="K702" s="224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</row>
    <row r="703">
      <c r="A703" s="213"/>
      <c r="B703" s="214"/>
      <c r="C703" s="50"/>
      <c r="D703" s="215"/>
      <c r="E703" s="228"/>
      <c r="F703" s="215"/>
      <c r="G703" s="228"/>
      <c r="H703" s="218"/>
      <c r="I703" s="223"/>
      <c r="J703" s="220"/>
      <c r="K703" s="224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</row>
    <row r="704">
      <c r="A704" s="213"/>
      <c r="B704" s="214"/>
      <c r="C704" s="50"/>
      <c r="D704" s="215"/>
      <c r="E704" s="228"/>
      <c r="F704" s="215"/>
      <c r="G704" s="228"/>
      <c r="H704" s="218"/>
      <c r="I704" s="223"/>
      <c r="J704" s="220"/>
      <c r="K704" s="224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</row>
    <row r="705">
      <c r="A705" s="213"/>
      <c r="B705" s="214"/>
      <c r="C705" s="50"/>
      <c r="D705" s="215"/>
      <c r="E705" s="228"/>
      <c r="F705" s="215"/>
      <c r="G705" s="228"/>
      <c r="H705" s="218"/>
      <c r="I705" s="223"/>
      <c r="J705" s="220"/>
      <c r="K705" s="224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</row>
    <row r="706">
      <c r="A706" s="213"/>
      <c r="B706" s="214"/>
      <c r="C706" s="50"/>
      <c r="D706" s="215"/>
      <c r="E706" s="228"/>
      <c r="F706" s="215"/>
      <c r="G706" s="228"/>
      <c r="H706" s="218"/>
      <c r="I706" s="223"/>
      <c r="J706" s="220"/>
      <c r="K706" s="224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</row>
    <row r="707">
      <c r="A707" s="213"/>
      <c r="B707" s="214"/>
      <c r="C707" s="50"/>
      <c r="D707" s="215"/>
      <c r="E707" s="228"/>
      <c r="F707" s="215"/>
      <c r="G707" s="228"/>
      <c r="H707" s="218"/>
      <c r="I707" s="223"/>
      <c r="J707" s="220"/>
      <c r="K707" s="224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</row>
    <row r="708">
      <c r="A708" s="213"/>
      <c r="B708" s="214"/>
      <c r="C708" s="50"/>
      <c r="D708" s="215"/>
      <c r="E708" s="228"/>
      <c r="F708" s="215"/>
      <c r="G708" s="228"/>
      <c r="H708" s="218"/>
      <c r="I708" s="223"/>
      <c r="J708" s="220"/>
      <c r="K708" s="224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</row>
    <row r="709">
      <c r="A709" s="213"/>
      <c r="B709" s="214"/>
      <c r="C709" s="50"/>
      <c r="D709" s="215"/>
      <c r="E709" s="228"/>
      <c r="F709" s="215"/>
      <c r="G709" s="228"/>
      <c r="H709" s="218"/>
      <c r="I709" s="223"/>
      <c r="J709" s="220"/>
      <c r="K709" s="224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</row>
    <row r="710">
      <c r="A710" s="213"/>
      <c r="B710" s="214"/>
      <c r="C710" s="50"/>
      <c r="D710" s="215"/>
      <c r="E710" s="228"/>
      <c r="F710" s="215"/>
      <c r="G710" s="228"/>
      <c r="H710" s="218"/>
      <c r="I710" s="223"/>
      <c r="J710" s="220"/>
      <c r="K710" s="224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</row>
    <row r="711">
      <c r="A711" s="213"/>
      <c r="B711" s="214"/>
      <c r="C711" s="50"/>
      <c r="D711" s="215"/>
      <c r="E711" s="228"/>
      <c r="F711" s="215"/>
      <c r="G711" s="228"/>
      <c r="H711" s="218"/>
      <c r="I711" s="223"/>
      <c r="J711" s="220"/>
      <c r="K711" s="224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</row>
    <row r="712">
      <c r="A712" s="213"/>
      <c r="B712" s="214"/>
      <c r="C712" s="50"/>
      <c r="D712" s="215"/>
      <c r="E712" s="228"/>
      <c r="F712" s="215"/>
      <c r="G712" s="228"/>
      <c r="H712" s="218"/>
      <c r="I712" s="223"/>
      <c r="J712" s="220"/>
      <c r="K712" s="224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</row>
    <row r="713">
      <c r="A713" s="213"/>
      <c r="B713" s="214"/>
      <c r="C713" s="50"/>
      <c r="D713" s="215"/>
      <c r="E713" s="228"/>
      <c r="F713" s="215"/>
      <c r="G713" s="228"/>
      <c r="H713" s="218"/>
      <c r="I713" s="223"/>
      <c r="J713" s="220"/>
      <c r="K713" s="224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</row>
    <row r="714">
      <c r="A714" s="213"/>
      <c r="B714" s="214"/>
      <c r="C714" s="50"/>
      <c r="D714" s="215"/>
      <c r="E714" s="228"/>
      <c r="F714" s="215"/>
      <c r="G714" s="228"/>
      <c r="H714" s="218"/>
      <c r="I714" s="223"/>
      <c r="J714" s="220"/>
      <c r="K714" s="224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</row>
    <row r="715">
      <c r="A715" s="213"/>
      <c r="B715" s="214"/>
      <c r="C715" s="50"/>
      <c r="D715" s="215"/>
      <c r="E715" s="228"/>
      <c r="F715" s="215"/>
      <c r="G715" s="228"/>
      <c r="H715" s="218"/>
      <c r="I715" s="223"/>
      <c r="J715" s="220"/>
      <c r="K715" s="224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</row>
    <row r="716">
      <c r="A716" s="213"/>
      <c r="B716" s="214"/>
      <c r="C716" s="50"/>
      <c r="D716" s="215"/>
      <c r="E716" s="228"/>
      <c r="F716" s="215"/>
      <c r="G716" s="228"/>
      <c r="H716" s="218"/>
      <c r="I716" s="223"/>
      <c r="J716" s="220"/>
      <c r="K716" s="224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</row>
    <row r="717">
      <c r="A717" s="213"/>
      <c r="B717" s="214"/>
      <c r="C717" s="50"/>
      <c r="D717" s="215"/>
      <c r="E717" s="228"/>
      <c r="F717" s="215"/>
      <c r="G717" s="228"/>
      <c r="H717" s="218"/>
      <c r="I717" s="223"/>
      <c r="J717" s="220"/>
      <c r="K717" s="224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</row>
    <row r="718">
      <c r="A718" s="213"/>
      <c r="B718" s="214"/>
      <c r="C718" s="50"/>
      <c r="D718" s="215"/>
      <c r="E718" s="228"/>
      <c r="F718" s="215"/>
      <c r="G718" s="228"/>
      <c r="H718" s="218"/>
      <c r="I718" s="223"/>
      <c r="J718" s="220"/>
      <c r="K718" s="224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</row>
    <row r="719">
      <c r="A719" s="213"/>
      <c r="B719" s="214"/>
      <c r="C719" s="50"/>
      <c r="D719" s="215"/>
      <c r="E719" s="228"/>
      <c r="F719" s="215"/>
      <c r="G719" s="228"/>
      <c r="H719" s="218"/>
      <c r="I719" s="223"/>
      <c r="J719" s="220"/>
      <c r="K719" s="224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</row>
    <row r="720">
      <c r="A720" s="213"/>
      <c r="B720" s="214"/>
      <c r="C720" s="50"/>
      <c r="D720" s="215"/>
      <c r="E720" s="228"/>
      <c r="F720" s="215"/>
      <c r="G720" s="228"/>
      <c r="H720" s="218"/>
      <c r="I720" s="223"/>
      <c r="J720" s="220"/>
      <c r="K720" s="224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</row>
    <row r="721">
      <c r="A721" s="213"/>
      <c r="B721" s="214"/>
      <c r="C721" s="50"/>
      <c r="D721" s="215"/>
      <c r="E721" s="228"/>
      <c r="F721" s="215"/>
      <c r="G721" s="228"/>
      <c r="H721" s="218"/>
      <c r="I721" s="223"/>
      <c r="J721" s="220"/>
      <c r="K721" s="224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</row>
    <row r="722">
      <c r="A722" s="213"/>
      <c r="B722" s="214"/>
      <c r="C722" s="50"/>
      <c r="D722" s="215"/>
      <c r="E722" s="228"/>
      <c r="F722" s="215"/>
      <c r="G722" s="228"/>
      <c r="H722" s="218"/>
      <c r="I722" s="223"/>
      <c r="J722" s="220"/>
      <c r="K722" s="224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</row>
    <row r="723">
      <c r="A723" s="213"/>
      <c r="B723" s="214"/>
      <c r="C723" s="50"/>
      <c r="D723" s="215"/>
      <c r="E723" s="228"/>
      <c r="F723" s="215"/>
      <c r="G723" s="228"/>
      <c r="H723" s="218"/>
      <c r="I723" s="223"/>
      <c r="J723" s="220"/>
      <c r="K723" s="224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</row>
    <row r="724">
      <c r="A724" s="213"/>
      <c r="B724" s="214"/>
      <c r="C724" s="50"/>
      <c r="D724" s="215"/>
      <c r="E724" s="228"/>
      <c r="F724" s="215"/>
      <c r="G724" s="228"/>
      <c r="H724" s="218"/>
      <c r="I724" s="223"/>
      <c r="J724" s="220"/>
      <c r="K724" s="224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</row>
    <row r="725">
      <c r="A725" s="213"/>
      <c r="B725" s="214"/>
      <c r="C725" s="50"/>
      <c r="D725" s="215"/>
      <c r="E725" s="228"/>
      <c r="F725" s="215"/>
      <c r="G725" s="228"/>
      <c r="H725" s="218"/>
      <c r="I725" s="223"/>
      <c r="J725" s="220"/>
      <c r="K725" s="224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</row>
    <row r="726">
      <c r="A726" s="213"/>
      <c r="B726" s="214"/>
      <c r="C726" s="50"/>
      <c r="D726" s="215"/>
      <c r="E726" s="228"/>
      <c r="F726" s="215"/>
      <c r="G726" s="228"/>
      <c r="H726" s="218"/>
      <c r="I726" s="223"/>
      <c r="J726" s="220"/>
      <c r="K726" s="224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</row>
    <row r="727">
      <c r="A727" s="213"/>
      <c r="B727" s="214"/>
      <c r="C727" s="50"/>
      <c r="D727" s="215"/>
      <c r="E727" s="228"/>
      <c r="F727" s="215"/>
      <c r="G727" s="228"/>
      <c r="H727" s="218"/>
      <c r="I727" s="223"/>
      <c r="J727" s="220"/>
      <c r="K727" s="224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</row>
    <row r="728">
      <c r="A728" s="213"/>
      <c r="B728" s="214"/>
      <c r="C728" s="50"/>
      <c r="D728" s="215"/>
      <c r="E728" s="228"/>
      <c r="F728" s="215"/>
      <c r="G728" s="228"/>
      <c r="H728" s="218"/>
      <c r="I728" s="223"/>
      <c r="J728" s="220"/>
      <c r="K728" s="224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</row>
    <row r="729">
      <c r="A729" s="213"/>
      <c r="B729" s="214"/>
      <c r="C729" s="50"/>
      <c r="D729" s="215"/>
      <c r="E729" s="228"/>
      <c r="F729" s="215"/>
      <c r="G729" s="228"/>
      <c r="H729" s="218"/>
      <c r="I729" s="223"/>
      <c r="J729" s="220"/>
      <c r="K729" s="224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</row>
    <row r="730">
      <c r="A730" s="213"/>
      <c r="B730" s="214"/>
      <c r="C730" s="50"/>
      <c r="D730" s="215"/>
      <c r="E730" s="228"/>
      <c r="F730" s="215"/>
      <c r="G730" s="228"/>
      <c r="H730" s="218"/>
      <c r="I730" s="223"/>
      <c r="J730" s="220"/>
      <c r="K730" s="224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</row>
    <row r="731">
      <c r="A731" s="213"/>
      <c r="B731" s="214"/>
      <c r="C731" s="50"/>
      <c r="D731" s="215"/>
      <c r="E731" s="228"/>
      <c r="F731" s="215"/>
      <c r="G731" s="228"/>
      <c r="H731" s="218"/>
      <c r="I731" s="223"/>
      <c r="J731" s="220"/>
      <c r="K731" s="224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</row>
    <row r="732">
      <c r="A732" s="213"/>
      <c r="B732" s="214"/>
      <c r="C732" s="50"/>
      <c r="D732" s="215"/>
      <c r="E732" s="228"/>
      <c r="F732" s="215"/>
      <c r="G732" s="228"/>
      <c r="H732" s="218"/>
      <c r="I732" s="223"/>
      <c r="J732" s="220"/>
      <c r="K732" s="224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</row>
    <row r="733">
      <c r="A733" s="213"/>
      <c r="B733" s="214"/>
      <c r="C733" s="50"/>
      <c r="D733" s="215"/>
      <c r="E733" s="228"/>
      <c r="F733" s="215"/>
      <c r="G733" s="228"/>
      <c r="H733" s="218"/>
      <c r="I733" s="223"/>
      <c r="J733" s="220"/>
      <c r="K733" s="224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</row>
    <row r="734">
      <c r="A734" s="213"/>
      <c r="B734" s="214"/>
      <c r="C734" s="50"/>
      <c r="D734" s="215"/>
      <c r="E734" s="228"/>
      <c r="F734" s="215"/>
      <c r="G734" s="228"/>
      <c r="H734" s="218"/>
      <c r="I734" s="223"/>
      <c r="J734" s="220"/>
      <c r="K734" s="224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</row>
    <row r="735">
      <c r="A735" s="213"/>
      <c r="B735" s="214"/>
      <c r="C735" s="50"/>
      <c r="D735" s="215"/>
      <c r="E735" s="228"/>
      <c r="F735" s="215"/>
      <c r="G735" s="228"/>
      <c r="H735" s="218"/>
      <c r="I735" s="223"/>
      <c r="J735" s="220"/>
      <c r="K735" s="224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</row>
    <row r="736">
      <c r="A736" s="213"/>
      <c r="B736" s="214"/>
      <c r="C736" s="50"/>
      <c r="D736" s="215"/>
      <c r="E736" s="228"/>
      <c r="F736" s="215"/>
      <c r="G736" s="228"/>
      <c r="H736" s="218"/>
      <c r="I736" s="223"/>
      <c r="J736" s="220"/>
      <c r="K736" s="224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</row>
    <row r="737">
      <c r="A737" s="213"/>
      <c r="B737" s="214"/>
      <c r="C737" s="50"/>
      <c r="D737" s="215"/>
      <c r="E737" s="228"/>
      <c r="F737" s="215"/>
      <c r="G737" s="228"/>
      <c r="H737" s="218"/>
      <c r="I737" s="223"/>
      <c r="J737" s="220"/>
      <c r="K737" s="224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</row>
    <row r="738">
      <c r="A738" s="213"/>
      <c r="B738" s="214"/>
      <c r="C738" s="50"/>
      <c r="D738" s="215"/>
      <c r="E738" s="228"/>
      <c r="F738" s="215"/>
      <c r="G738" s="228"/>
      <c r="H738" s="218"/>
      <c r="I738" s="223"/>
      <c r="J738" s="220"/>
      <c r="K738" s="224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</row>
    <row r="739">
      <c r="A739" s="213"/>
      <c r="B739" s="214"/>
      <c r="C739" s="50"/>
      <c r="D739" s="215"/>
      <c r="E739" s="228"/>
      <c r="F739" s="215"/>
      <c r="G739" s="228"/>
      <c r="H739" s="218"/>
      <c r="I739" s="223"/>
      <c r="J739" s="220"/>
      <c r="K739" s="224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</row>
    <row r="740">
      <c r="A740" s="213"/>
      <c r="B740" s="214"/>
      <c r="C740" s="50"/>
      <c r="D740" s="215"/>
      <c r="E740" s="228"/>
      <c r="F740" s="215"/>
      <c r="G740" s="228"/>
      <c r="H740" s="218"/>
      <c r="I740" s="223"/>
      <c r="J740" s="220"/>
      <c r="K740" s="224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</row>
    <row r="741">
      <c r="A741" s="213"/>
      <c r="B741" s="214"/>
      <c r="C741" s="50"/>
      <c r="D741" s="215"/>
      <c r="E741" s="228"/>
      <c r="F741" s="215"/>
      <c r="G741" s="228"/>
      <c r="H741" s="218"/>
      <c r="I741" s="223"/>
      <c r="J741" s="220"/>
      <c r="K741" s="224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</row>
    <row r="742">
      <c r="A742" s="213"/>
      <c r="B742" s="214"/>
      <c r="C742" s="50"/>
      <c r="D742" s="215"/>
      <c r="E742" s="228"/>
      <c r="F742" s="215"/>
      <c r="G742" s="228"/>
      <c r="H742" s="218"/>
      <c r="I742" s="223"/>
      <c r="J742" s="220"/>
      <c r="K742" s="224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</row>
    <row r="743">
      <c r="A743" s="213"/>
      <c r="B743" s="214"/>
      <c r="C743" s="50"/>
      <c r="D743" s="215"/>
      <c r="E743" s="228"/>
      <c r="F743" s="215"/>
      <c r="G743" s="228"/>
      <c r="H743" s="218"/>
      <c r="I743" s="223"/>
      <c r="J743" s="220"/>
      <c r="K743" s="224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</row>
    <row r="744">
      <c r="A744" s="213"/>
      <c r="B744" s="214"/>
      <c r="C744" s="50"/>
      <c r="D744" s="215"/>
      <c r="E744" s="228"/>
      <c r="F744" s="215"/>
      <c r="G744" s="228"/>
      <c r="H744" s="218"/>
      <c r="I744" s="223"/>
      <c r="J744" s="220"/>
      <c r="K744" s="224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</row>
    <row r="745">
      <c r="A745" s="213"/>
      <c r="B745" s="214"/>
      <c r="C745" s="50"/>
      <c r="D745" s="215"/>
      <c r="E745" s="228"/>
      <c r="F745" s="215"/>
      <c r="G745" s="228"/>
      <c r="H745" s="218"/>
      <c r="I745" s="223"/>
      <c r="J745" s="220"/>
      <c r="K745" s="224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</row>
    <row r="746">
      <c r="A746" s="213"/>
      <c r="B746" s="214"/>
      <c r="C746" s="50"/>
      <c r="D746" s="215"/>
      <c r="E746" s="228"/>
      <c r="F746" s="215"/>
      <c r="G746" s="228"/>
      <c r="H746" s="218"/>
      <c r="I746" s="223"/>
      <c r="J746" s="220"/>
      <c r="K746" s="224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</row>
    <row r="747">
      <c r="A747" s="213"/>
      <c r="B747" s="214"/>
      <c r="C747" s="50"/>
      <c r="D747" s="215"/>
      <c r="E747" s="228"/>
      <c r="F747" s="215"/>
      <c r="G747" s="228"/>
      <c r="H747" s="218"/>
      <c r="I747" s="223"/>
      <c r="J747" s="220"/>
      <c r="K747" s="224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</row>
    <row r="748">
      <c r="A748" s="213"/>
      <c r="B748" s="214"/>
      <c r="C748" s="50"/>
      <c r="D748" s="215"/>
      <c r="E748" s="228"/>
      <c r="F748" s="215"/>
      <c r="G748" s="228"/>
      <c r="H748" s="218"/>
      <c r="I748" s="223"/>
      <c r="J748" s="220"/>
      <c r="K748" s="224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</row>
    <row r="749">
      <c r="A749" s="213"/>
      <c r="B749" s="214"/>
      <c r="C749" s="50"/>
      <c r="D749" s="215"/>
      <c r="E749" s="228"/>
      <c r="F749" s="215"/>
      <c r="G749" s="228"/>
      <c r="H749" s="218"/>
      <c r="I749" s="223"/>
      <c r="J749" s="220"/>
      <c r="K749" s="224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</row>
    <row r="750">
      <c r="A750" s="213"/>
      <c r="B750" s="214"/>
      <c r="C750" s="50"/>
      <c r="D750" s="215"/>
      <c r="E750" s="228"/>
      <c r="F750" s="215"/>
      <c r="G750" s="228"/>
      <c r="H750" s="218"/>
      <c r="I750" s="223"/>
      <c r="J750" s="220"/>
      <c r="K750" s="224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</row>
    <row r="751">
      <c r="A751" s="213"/>
      <c r="B751" s="214"/>
      <c r="C751" s="50"/>
      <c r="D751" s="215"/>
      <c r="E751" s="228"/>
      <c r="F751" s="215"/>
      <c r="G751" s="228"/>
      <c r="H751" s="218"/>
      <c r="I751" s="223"/>
      <c r="J751" s="220"/>
      <c r="K751" s="224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</row>
    <row r="752">
      <c r="A752" s="213"/>
      <c r="B752" s="214"/>
      <c r="C752" s="50"/>
      <c r="D752" s="215"/>
      <c r="E752" s="228"/>
      <c r="F752" s="215"/>
      <c r="G752" s="228"/>
      <c r="H752" s="218"/>
      <c r="I752" s="223"/>
      <c r="J752" s="220"/>
      <c r="K752" s="224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</row>
    <row r="753">
      <c r="A753" s="213"/>
      <c r="B753" s="214"/>
      <c r="C753" s="50"/>
      <c r="D753" s="215"/>
      <c r="E753" s="228"/>
      <c r="F753" s="215"/>
      <c r="G753" s="228"/>
      <c r="H753" s="218"/>
      <c r="I753" s="223"/>
      <c r="J753" s="220"/>
      <c r="K753" s="224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</row>
    <row r="754">
      <c r="A754" s="213"/>
      <c r="B754" s="214"/>
      <c r="C754" s="50"/>
      <c r="D754" s="215"/>
      <c r="E754" s="228"/>
      <c r="F754" s="215"/>
      <c r="G754" s="228"/>
      <c r="H754" s="218"/>
      <c r="I754" s="223"/>
      <c r="J754" s="220"/>
      <c r="K754" s="224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</row>
    <row r="755">
      <c r="A755" s="213"/>
      <c r="B755" s="214"/>
      <c r="C755" s="50"/>
      <c r="D755" s="215"/>
      <c r="E755" s="228"/>
      <c r="F755" s="215"/>
      <c r="G755" s="228"/>
      <c r="H755" s="218"/>
      <c r="I755" s="223"/>
      <c r="J755" s="220"/>
      <c r="K755" s="224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</row>
    <row r="756">
      <c r="A756" s="213"/>
      <c r="B756" s="214"/>
      <c r="C756" s="50"/>
      <c r="D756" s="215"/>
      <c r="E756" s="228"/>
      <c r="F756" s="215"/>
      <c r="G756" s="228"/>
      <c r="H756" s="218"/>
      <c r="I756" s="223"/>
      <c r="J756" s="220"/>
      <c r="K756" s="224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</row>
    <row r="757">
      <c r="A757" s="213"/>
      <c r="B757" s="214"/>
      <c r="C757" s="50"/>
      <c r="D757" s="215"/>
      <c r="E757" s="228"/>
      <c r="F757" s="215"/>
      <c r="G757" s="228"/>
      <c r="H757" s="218"/>
      <c r="I757" s="223"/>
      <c r="J757" s="220"/>
      <c r="K757" s="224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</row>
    <row r="758">
      <c r="A758" s="213"/>
      <c r="B758" s="214"/>
      <c r="C758" s="50"/>
      <c r="D758" s="215"/>
      <c r="E758" s="228"/>
      <c r="F758" s="215"/>
      <c r="G758" s="228"/>
      <c r="H758" s="218"/>
      <c r="I758" s="223"/>
      <c r="J758" s="220"/>
      <c r="K758" s="224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</row>
    <row r="759">
      <c r="A759" s="213"/>
      <c r="B759" s="214"/>
      <c r="C759" s="50"/>
      <c r="D759" s="215"/>
      <c r="E759" s="228"/>
      <c r="F759" s="215"/>
      <c r="G759" s="228"/>
      <c r="H759" s="218"/>
      <c r="I759" s="223"/>
      <c r="J759" s="220"/>
      <c r="K759" s="224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</row>
    <row r="760">
      <c r="A760" s="213"/>
      <c r="B760" s="214"/>
      <c r="C760" s="50"/>
      <c r="D760" s="215"/>
      <c r="E760" s="228"/>
      <c r="F760" s="215"/>
      <c r="G760" s="228"/>
      <c r="H760" s="218"/>
      <c r="I760" s="223"/>
      <c r="J760" s="220"/>
      <c r="K760" s="224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</row>
    <row r="761">
      <c r="A761" s="213"/>
      <c r="B761" s="214"/>
      <c r="C761" s="50"/>
      <c r="D761" s="215"/>
      <c r="E761" s="228"/>
      <c r="F761" s="215"/>
      <c r="G761" s="228"/>
      <c r="H761" s="218"/>
      <c r="I761" s="223"/>
      <c r="J761" s="220"/>
      <c r="K761" s="224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</row>
    <row r="762">
      <c r="A762" s="213"/>
      <c r="B762" s="214"/>
      <c r="C762" s="50"/>
      <c r="D762" s="215"/>
      <c r="E762" s="228"/>
      <c r="F762" s="215"/>
      <c r="G762" s="228"/>
      <c r="H762" s="218"/>
      <c r="I762" s="223"/>
      <c r="J762" s="220"/>
      <c r="K762" s="224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</row>
    <row r="763">
      <c r="A763" s="213"/>
      <c r="B763" s="214"/>
      <c r="C763" s="50"/>
      <c r="D763" s="215"/>
      <c r="E763" s="228"/>
      <c r="F763" s="215"/>
      <c r="G763" s="228"/>
      <c r="H763" s="218"/>
      <c r="I763" s="223"/>
      <c r="J763" s="220"/>
      <c r="K763" s="224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</row>
    <row r="764">
      <c r="A764" s="213"/>
      <c r="B764" s="214"/>
      <c r="C764" s="50"/>
      <c r="D764" s="215"/>
      <c r="E764" s="228"/>
      <c r="F764" s="215"/>
      <c r="G764" s="228"/>
      <c r="H764" s="218"/>
      <c r="I764" s="223"/>
      <c r="J764" s="220"/>
      <c r="K764" s="224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</row>
    <row r="765">
      <c r="A765" s="213"/>
      <c r="B765" s="214"/>
      <c r="C765" s="50"/>
      <c r="D765" s="215"/>
      <c r="E765" s="228"/>
      <c r="F765" s="215"/>
      <c r="G765" s="228"/>
      <c r="H765" s="218"/>
      <c r="I765" s="223"/>
      <c r="J765" s="220"/>
      <c r="K765" s="224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</row>
    <row r="766">
      <c r="A766" s="213"/>
      <c r="B766" s="214"/>
      <c r="C766" s="50"/>
      <c r="D766" s="215"/>
      <c r="E766" s="228"/>
      <c r="F766" s="215"/>
      <c r="G766" s="228"/>
      <c r="H766" s="218"/>
      <c r="I766" s="223"/>
      <c r="J766" s="220"/>
      <c r="K766" s="224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</row>
    <row r="767">
      <c r="A767" s="213"/>
      <c r="B767" s="214"/>
      <c r="C767" s="50"/>
      <c r="D767" s="215"/>
      <c r="E767" s="228"/>
      <c r="F767" s="215"/>
      <c r="G767" s="228"/>
      <c r="H767" s="218"/>
      <c r="I767" s="223"/>
      <c r="J767" s="220"/>
      <c r="K767" s="224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</row>
    <row r="768">
      <c r="A768" s="213"/>
      <c r="B768" s="214"/>
      <c r="C768" s="50"/>
      <c r="D768" s="215"/>
      <c r="E768" s="228"/>
      <c r="F768" s="215"/>
      <c r="G768" s="228"/>
      <c r="H768" s="218"/>
      <c r="I768" s="223"/>
      <c r="J768" s="220"/>
      <c r="K768" s="224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</row>
    <row r="769">
      <c r="A769" s="213"/>
      <c r="B769" s="214"/>
      <c r="C769" s="50"/>
      <c r="D769" s="215"/>
      <c r="E769" s="228"/>
      <c r="F769" s="215"/>
      <c r="G769" s="228"/>
      <c r="H769" s="218"/>
      <c r="I769" s="223"/>
      <c r="J769" s="220"/>
      <c r="K769" s="224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</row>
    <row r="770">
      <c r="A770" s="213"/>
      <c r="B770" s="214"/>
      <c r="C770" s="50"/>
      <c r="D770" s="215"/>
      <c r="E770" s="228"/>
      <c r="F770" s="215"/>
      <c r="G770" s="228"/>
      <c r="H770" s="218"/>
      <c r="I770" s="223"/>
      <c r="J770" s="220"/>
      <c r="K770" s="224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</row>
    <row r="771">
      <c r="A771" s="213"/>
      <c r="B771" s="214"/>
      <c r="C771" s="50"/>
      <c r="D771" s="215"/>
      <c r="E771" s="228"/>
      <c r="F771" s="215"/>
      <c r="G771" s="228"/>
      <c r="H771" s="218"/>
      <c r="I771" s="223"/>
      <c r="J771" s="220"/>
      <c r="K771" s="224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</row>
    <row r="772">
      <c r="A772" s="213"/>
      <c r="B772" s="214"/>
      <c r="C772" s="50"/>
      <c r="D772" s="215"/>
      <c r="E772" s="228"/>
      <c r="F772" s="215"/>
      <c r="G772" s="228"/>
      <c r="H772" s="218"/>
      <c r="I772" s="223"/>
      <c r="J772" s="220"/>
      <c r="K772" s="224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</row>
    <row r="773">
      <c r="A773" s="213"/>
      <c r="B773" s="214"/>
      <c r="C773" s="50"/>
      <c r="D773" s="215"/>
      <c r="E773" s="228"/>
      <c r="F773" s="215"/>
      <c r="G773" s="228"/>
      <c r="H773" s="218"/>
      <c r="I773" s="223"/>
      <c r="J773" s="220"/>
      <c r="K773" s="224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</row>
    <row r="774">
      <c r="A774" s="213"/>
      <c r="B774" s="214"/>
      <c r="C774" s="50"/>
      <c r="D774" s="215"/>
      <c r="E774" s="228"/>
      <c r="F774" s="215"/>
      <c r="G774" s="228"/>
      <c r="H774" s="218"/>
      <c r="I774" s="223"/>
      <c r="J774" s="220"/>
      <c r="K774" s="224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</row>
    <row r="775">
      <c r="A775" s="213"/>
      <c r="B775" s="214"/>
      <c r="C775" s="50"/>
      <c r="D775" s="215"/>
      <c r="E775" s="228"/>
      <c r="F775" s="215"/>
      <c r="G775" s="228"/>
      <c r="H775" s="218"/>
      <c r="I775" s="223"/>
      <c r="J775" s="220"/>
      <c r="K775" s="224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</row>
    <row r="776">
      <c r="A776" s="213"/>
      <c r="B776" s="214"/>
      <c r="C776" s="50"/>
      <c r="D776" s="215"/>
      <c r="E776" s="228"/>
      <c r="F776" s="215"/>
      <c r="G776" s="228"/>
      <c r="H776" s="218"/>
      <c r="I776" s="223"/>
      <c r="J776" s="220"/>
      <c r="K776" s="224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</row>
    <row r="777">
      <c r="A777" s="213"/>
      <c r="B777" s="214"/>
      <c r="C777" s="50"/>
      <c r="D777" s="215"/>
      <c r="E777" s="228"/>
      <c r="F777" s="215"/>
      <c r="G777" s="228"/>
      <c r="H777" s="218"/>
      <c r="I777" s="223"/>
      <c r="J777" s="220"/>
      <c r="K777" s="224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</row>
    <row r="778">
      <c r="A778" s="213"/>
      <c r="B778" s="214"/>
      <c r="C778" s="50"/>
      <c r="D778" s="215"/>
      <c r="E778" s="228"/>
      <c r="F778" s="215"/>
      <c r="G778" s="228"/>
      <c r="H778" s="218"/>
      <c r="I778" s="223"/>
      <c r="J778" s="220"/>
      <c r="K778" s="224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</row>
    <row r="779">
      <c r="A779" s="213"/>
      <c r="B779" s="214"/>
      <c r="C779" s="50"/>
      <c r="D779" s="215"/>
      <c r="E779" s="228"/>
      <c r="F779" s="215"/>
      <c r="G779" s="228"/>
      <c r="H779" s="218"/>
      <c r="I779" s="223"/>
      <c r="J779" s="220"/>
      <c r="K779" s="224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</row>
    <row r="780">
      <c r="A780" s="213"/>
      <c r="B780" s="214"/>
      <c r="C780" s="50"/>
      <c r="D780" s="215"/>
      <c r="E780" s="228"/>
      <c r="F780" s="215"/>
      <c r="G780" s="228"/>
      <c r="H780" s="218"/>
      <c r="I780" s="223"/>
      <c r="J780" s="220"/>
      <c r="K780" s="224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</row>
    <row r="781">
      <c r="A781" s="213"/>
      <c r="B781" s="214"/>
      <c r="C781" s="50"/>
      <c r="D781" s="215"/>
      <c r="E781" s="228"/>
      <c r="F781" s="215"/>
      <c r="G781" s="228"/>
      <c r="H781" s="218"/>
      <c r="I781" s="223"/>
      <c r="J781" s="220"/>
      <c r="K781" s="224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</row>
    <row r="782">
      <c r="A782" s="213"/>
      <c r="B782" s="214"/>
      <c r="C782" s="50"/>
      <c r="D782" s="215"/>
      <c r="E782" s="228"/>
      <c r="F782" s="215"/>
      <c r="G782" s="228"/>
      <c r="H782" s="218"/>
      <c r="I782" s="223"/>
      <c r="J782" s="220"/>
      <c r="K782" s="224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</row>
    <row r="783">
      <c r="A783" s="213"/>
      <c r="B783" s="214"/>
      <c r="C783" s="50"/>
      <c r="D783" s="215"/>
      <c r="E783" s="228"/>
      <c r="F783" s="215"/>
      <c r="G783" s="228"/>
      <c r="H783" s="218"/>
      <c r="I783" s="223"/>
      <c r="J783" s="220"/>
      <c r="K783" s="224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</row>
    <row r="784">
      <c r="A784" s="213"/>
      <c r="B784" s="214"/>
      <c r="C784" s="50"/>
      <c r="D784" s="215"/>
      <c r="E784" s="228"/>
      <c r="F784" s="215"/>
      <c r="G784" s="228"/>
      <c r="H784" s="218"/>
      <c r="I784" s="223"/>
      <c r="J784" s="220"/>
      <c r="K784" s="224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</row>
    <row r="785">
      <c r="A785" s="213"/>
      <c r="B785" s="214"/>
      <c r="C785" s="50"/>
      <c r="D785" s="215"/>
      <c r="E785" s="228"/>
      <c r="F785" s="215"/>
      <c r="G785" s="228"/>
      <c r="H785" s="218"/>
      <c r="I785" s="223"/>
      <c r="J785" s="220"/>
      <c r="K785" s="224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</row>
    <row r="786">
      <c r="A786" s="213"/>
      <c r="B786" s="214"/>
      <c r="C786" s="50"/>
      <c r="D786" s="215"/>
      <c r="E786" s="228"/>
      <c r="F786" s="215"/>
      <c r="G786" s="228"/>
      <c r="H786" s="218"/>
      <c r="I786" s="223"/>
      <c r="J786" s="220"/>
      <c r="K786" s="224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</row>
    <row r="787">
      <c r="A787" s="213"/>
      <c r="B787" s="214"/>
      <c r="C787" s="50"/>
      <c r="D787" s="215"/>
      <c r="E787" s="228"/>
      <c r="F787" s="215"/>
      <c r="G787" s="228"/>
      <c r="H787" s="218"/>
      <c r="I787" s="223"/>
      <c r="J787" s="220"/>
      <c r="K787" s="224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</row>
    <row r="788">
      <c r="A788" s="213"/>
      <c r="B788" s="214"/>
      <c r="C788" s="50"/>
      <c r="D788" s="215"/>
      <c r="E788" s="228"/>
      <c r="F788" s="215"/>
      <c r="G788" s="228"/>
      <c r="H788" s="218"/>
      <c r="I788" s="223"/>
      <c r="J788" s="220"/>
      <c r="K788" s="224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</row>
    <row r="789">
      <c r="A789" s="213"/>
      <c r="B789" s="214"/>
      <c r="C789" s="50"/>
      <c r="D789" s="215"/>
      <c r="E789" s="228"/>
      <c r="F789" s="215"/>
      <c r="G789" s="228"/>
      <c r="H789" s="218"/>
      <c r="I789" s="223"/>
      <c r="J789" s="220"/>
      <c r="K789" s="224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</row>
    <row r="790">
      <c r="A790" s="213"/>
      <c r="B790" s="214"/>
      <c r="C790" s="50"/>
      <c r="D790" s="215"/>
      <c r="E790" s="228"/>
      <c r="F790" s="215"/>
      <c r="G790" s="228"/>
      <c r="H790" s="218"/>
      <c r="I790" s="223"/>
      <c r="J790" s="220"/>
      <c r="K790" s="224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</row>
    <row r="791">
      <c r="A791" s="213"/>
      <c r="B791" s="214"/>
      <c r="C791" s="50"/>
      <c r="D791" s="215"/>
      <c r="E791" s="228"/>
      <c r="F791" s="215"/>
      <c r="G791" s="228"/>
      <c r="H791" s="218"/>
      <c r="I791" s="223"/>
      <c r="J791" s="220"/>
      <c r="K791" s="224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</row>
    <row r="792">
      <c r="A792" s="213"/>
      <c r="B792" s="214"/>
      <c r="C792" s="50"/>
      <c r="D792" s="215"/>
      <c r="E792" s="228"/>
      <c r="F792" s="215"/>
      <c r="G792" s="228"/>
      <c r="H792" s="218"/>
      <c r="I792" s="223"/>
      <c r="J792" s="220"/>
      <c r="K792" s="224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</row>
    <row r="793">
      <c r="A793" s="213"/>
      <c r="B793" s="214"/>
      <c r="C793" s="50"/>
      <c r="D793" s="215"/>
      <c r="E793" s="228"/>
      <c r="F793" s="215"/>
      <c r="G793" s="228"/>
      <c r="H793" s="218"/>
      <c r="I793" s="223"/>
      <c r="J793" s="220"/>
      <c r="K793" s="224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</row>
    <row r="794">
      <c r="A794" s="213"/>
      <c r="B794" s="214"/>
      <c r="C794" s="50"/>
      <c r="D794" s="215"/>
      <c r="E794" s="228"/>
      <c r="F794" s="215"/>
      <c r="G794" s="228"/>
      <c r="H794" s="218"/>
      <c r="I794" s="223"/>
      <c r="J794" s="220"/>
      <c r="K794" s="224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</row>
    <row r="795">
      <c r="A795" s="213"/>
      <c r="B795" s="214"/>
      <c r="C795" s="50"/>
      <c r="D795" s="215"/>
      <c r="E795" s="228"/>
      <c r="F795" s="215"/>
      <c r="G795" s="228"/>
      <c r="H795" s="218"/>
      <c r="I795" s="223"/>
      <c r="J795" s="220"/>
      <c r="K795" s="224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</row>
    <row r="796">
      <c r="A796" s="213"/>
      <c r="B796" s="214"/>
      <c r="C796" s="50"/>
      <c r="D796" s="215"/>
      <c r="E796" s="228"/>
      <c r="F796" s="215"/>
      <c r="G796" s="228"/>
      <c r="H796" s="218"/>
      <c r="I796" s="223"/>
      <c r="J796" s="220"/>
      <c r="K796" s="224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</row>
    <row r="797">
      <c r="A797" s="213"/>
      <c r="B797" s="214"/>
      <c r="C797" s="50"/>
      <c r="D797" s="215"/>
      <c r="E797" s="228"/>
      <c r="F797" s="215"/>
      <c r="G797" s="228"/>
      <c r="H797" s="218"/>
      <c r="I797" s="223"/>
      <c r="J797" s="220"/>
      <c r="K797" s="224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</row>
    <row r="798">
      <c r="A798" s="213"/>
      <c r="B798" s="214"/>
      <c r="C798" s="50"/>
      <c r="D798" s="215"/>
      <c r="E798" s="228"/>
      <c r="F798" s="215"/>
      <c r="G798" s="228"/>
      <c r="H798" s="218"/>
      <c r="I798" s="223"/>
      <c r="J798" s="220"/>
      <c r="K798" s="224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</row>
    <row r="799">
      <c r="A799" s="213"/>
      <c r="B799" s="214"/>
      <c r="C799" s="50"/>
      <c r="D799" s="215"/>
      <c r="E799" s="228"/>
      <c r="F799" s="215"/>
      <c r="G799" s="228"/>
      <c r="H799" s="218"/>
      <c r="I799" s="223"/>
      <c r="J799" s="220"/>
      <c r="K799" s="224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</row>
    <row r="800">
      <c r="A800" s="213"/>
      <c r="B800" s="214"/>
      <c r="C800" s="50"/>
      <c r="D800" s="215"/>
      <c r="E800" s="228"/>
      <c r="F800" s="215"/>
      <c r="G800" s="228"/>
      <c r="H800" s="218"/>
      <c r="I800" s="223"/>
      <c r="J800" s="220"/>
      <c r="K800" s="224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</row>
    <row r="801">
      <c r="A801" s="213"/>
      <c r="B801" s="214"/>
      <c r="C801" s="50"/>
      <c r="D801" s="215"/>
      <c r="E801" s="228"/>
      <c r="F801" s="215"/>
      <c r="G801" s="228"/>
      <c r="H801" s="218"/>
      <c r="I801" s="223"/>
      <c r="J801" s="220"/>
      <c r="K801" s="224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</row>
    <row r="802">
      <c r="A802" s="213"/>
      <c r="B802" s="214"/>
      <c r="C802" s="50"/>
      <c r="D802" s="215"/>
      <c r="E802" s="228"/>
      <c r="F802" s="215"/>
      <c r="G802" s="228"/>
      <c r="H802" s="218"/>
      <c r="I802" s="223"/>
      <c r="J802" s="220"/>
      <c r="K802" s="224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</row>
    <row r="803">
      <c r="A803" s="213"/>
      <c r="B803" s="214"/>
      <c r="C803" s="50"/>
      <c r="D803" s="215"/>
      <c r="E803" s="228"/>
      <c r="F803" s="215"/>
      <c r="G803" s="228"/>
      <c r="H803" s="218"/>
      <c r="I803" s="223"/>
      <c r="J803" s="220"/>
      <c r="K803" s="224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</row>
    <row r="804">
      <c r="A804" s="213"/>
      <c r="B804" s="214"/>
      <c r="C804" s="50"/>
      <c r="D804" s="215"/>
      <c r="E804" s="228"/>
      <c r="F804" s="215"/>
      <c r="G804" s="228"/>
      <c r="H804" s="218"/>
      <c r="I804" s="223"/>
      <c r="J804" s="220"/>
      <c r="K804" s="224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</row>
    <row r="805">
      <c r="A805" s="213"/>
      <c r="B805" s="214"/>
      <c r="C805" s="50"/>
      <c r="D805" s="215"/>
      <c r="E805" s="228"/>
      <c r="F805" s="215"/>
      <c r="G805" s="228"/>
      <c r="H805" s="218"/>
      <c r="I805" s="223"/>
      <c r="J805" s="220"/>
      <c r="K805" s="224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</row>
    <row r="806">
      <c r="A806" s="213"/>
      <c r="B806" s="214"/>
      <c r="C806" s="50"/>
      <c r="D806" s="215"/>
      <c r="E806" s="228"/>
      <c r="F806" s="215"/>
      <c r="G806" s="228"/>
      <c r="H806" s="218"/>
      <c r="I806" s="223"/>
      <c r="J806" s="220"/>
      <c r="K806" s="224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</row>
    <row r="807">
      <c r="A807" s="213"/>
      <c r="B807" s="214"/>
      <c r="C807" s="50"/>
      <c r="D807" s="215"/>
      <c r="E807" s="228"/>
      <c r="F807" s="215"/>
      <c r="G807" s="228"/>
      <c r="H807" s="218"/>
      <c r="I807" s="223"/>
      <c r="J807" s="220"/>
      <c r="K807" s="224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</row>
    <row r="808">
      <c r="A808" s="213"/>
      <c r="B808" s="214"/>
      <c r="C808" s="50"/>
      <c r="D808" s="215"/>
      <c r="E808" s="228"/>
      <c r="F808" s="215"/>
      <c r="G808" s="228"/>
      <c r="H808" s="218"/>
      <c r="I808" s="223"/>
      <c r="J808" s="220"/>
      <c r="K808" s="224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</row>
    <row r="809">
      <c r="A809" s="213"/>
      <c r="B809" s="214"/>
      <c r="C809" s="50"/>
      <c r="D809" s="215"/>
      <c r="E809" s="228"/>
      <c r="F809" s="215"/>
      <c r="G809" s="228"/>
      <c r="H809" s="218"/>
      <c r="I809" s="223"/>
      <c r="J809" s="220"/>
      <c r="K809" s="224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</row>
    <row r="810">
      <c r="A810" s="213"/>
      <c r="B810" s="214"/>
      <c r="C810" s="50"/>
      <c r="D810" s="215"/>
      <c r="E810" s="228"/>
      <c r="F810" s="215"/>
      <c r="G810" s="228"/>
      <c r="H810" s="218"/>
      <c r="I810" s="223"/>
      <c r="J810" s="220"/>
      <c r="K810" s="224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</row>
    <row r="811">
      <c r="A811" s="213"/>
      <c r="B811" s="214"/>
      <c r="C811" s="50"/>
      <c r="D811" s="215"/>
      <c r="E811" s="228"/>
      <c r="F811" s="215"/>
      <c r="G811" s="228"/>
      <c r="H811" s="218"/>
      <c r="I811" s="223"/>
      <c r="J811" s="220"/>
      <c r="K811" s="224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</row>
    <row r="812">
      <c r="A812" s="213"/>
      <c r="B812" s="214"/>
      <c r="C812" s="50"/>
      <c r="D812" s="215"/>
      <c r="E812" s="228"/>
      <c r="F812" s="215"/>
      <c r="G812" s="228"/>
      <c r="H812" s="218"/>
      <c r="I812" s="223"/>
      <c r="J812" s="220"/>
      <c r="K812" s="224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</row>
    <row r="813">
      <c r="A813" s="213"/>
      <c r="B813" s="214"/>
      <c r="C813" s="50"/>
      <c r="D813" s="215"/>
      <c r="E813" s="228"/>
      <c r="F813" s="215"/>
      <c r="G813" s="228"/>
      <c r="H813" s="218"/>
      <c r="I813" s="223"/>
      <c r="J813" s="220"/>
      <c r="K813" s="224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</row>
    <row r="814">
      <c r="A814" s="213"/>
      <c r="B814" s="214"/>
      <c r="C814" s="50"/>
      <c r="D814" s="215"/>
      <c r="E814" s="228"/>
      <c r="F814" s="215"/>
      <c r="G814" s="228"/>
      <c r="H814" s="218"/>
      <c r="I814" s="223"/>
      <c r="J814" s="220"/>
      <c r="K814" s="224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</row>
    <row r="815">
      <c r="A815" s="213"/>
      <c r="B815" s="214"/>
      <c r="C815" s="50"/>
      <c r="D815" s="215"/>
      <c r="E815" s="228"/>
      <c r="F815" s="215"/>
      <c r="G815" s="228"/>
      <c r="H815" s="218"/>
      <c r="I815" s="223"/>
      <c r="J815" s="220"/>
      <c r="K815" s="224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</row>
    <row r="816">
      <c r="A816" s="213"/>
      <c r="B816" s="214"/>
      <c r="C816" s="50"/>
      <c r="D816" s="215"/>
      <c r="E816" s="228"/>
      <c r="F816" s="215"/>
      <c r="G816" s="228"/>
      <c r="H816" s="218"/>
      <c r="I816" s="223"/>
      <c r="J816" s="220"/>
      <c r="K816" s="224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</row>
    <row r="817">
      <c r="A817" s="213"/>
      <c r="B817" s="214"/>
      <c r="C817" s="50"/>
      <c r="D817" s="215"/>
      <c r="E817" s="228"/>
      <c r="F817" s="215"/>
      <c r="G817" s="228"/>
      <c r="H817" s="218"/>
      <c r="I817" s="223"/>
      <c r="J817" s="220"/>
      <c r="K817" s="224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</row>
    <row r="818">
      <c r="A818" s="213"/>
      <c r="B818" s="214"/>
      <c r="C818" s="50"/>
      <c r="D818" s="215"/>
      <c r="E818" s="228"/>
      <c r="F818" s="215"/>
      <c r="G818" s="228"/>
      <c r="H818" s="218"/>
      <c r="I818" s="223"/>
      <c r="J818" s="220"/>
      <c r="K818" s="224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</row>
    <row r="819">
      <c r="A819" s="213"/>
      <c r="B819" s="214"/>
      <c r="C819" s="50"/>
      <c r="D819" s="215"/>
      <c r="E819" s="228"/>
      <c r="F819" s="215"/>
      <c r="G819" s="228"/>
      <c r="H819" s="218"/>
      <c r="I819" s="223"/>
      <c r="J819" s="220"/>
      <c r="K819" s="224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</row>
    <row r="820">
      <c r="A820" s="213"/>
      <c r="B820" s="214"/>
      <c r="C820" s="50"/>
      <c r="D820" s="215"/>
      <c r="E820" s="228"/>
      <c r="F820" s="215"/>
      <c r="G820" s="228"/>
      <c r="H820" s="218"/>
      <c r="I820" s="223"/>
      <c r="J820" s="220"/>
      <c r="K820" s="224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</row>
    <row r="821">
      <c r="A821" s="213"/>
      <c r="B821" s="214"/>
      <c r="C821" s="50"/>
      <c r="D821" s="215"/>
      <c r="E821" s="228"/>
      <c r="F821" s="215"/>
      <c r="G821" s="228"/>
      <c r="H821" s="218"/>
      <c r="I821" s="223"/>
      <c r="J821" s="220"/>
      <c r="K821" s="224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</row>
    <row r="822">
      <c r="A822" s="213"/>
      <c r="B822" s="214"/>
      <c r="C822" s="50"/>
      <c r="D822" s="215"/>
      <c r="E822" s="228"/>
      <c r="F822" s="215"/>
      <c r="G822" s="228"/>
      <c r="H822" s="218"/>
      <c r="I822" s="223"/>
      <c r="J822" s="220"/>
      <c r="K822" s="224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</row>
    <row r="823">
      <c r="A823" s="213"/>
      <c r="B823" s="214"/>
      <c r="C823" s="50"/>
      <c r="D823" s="215"/>
      <c r="E823" s="228"/>
      <c r="F823" s="215"/>
      <c r="G823" s="228"/>
      <c r="H823" s="218"/>
      <c r="I823" s="223"/>
      <c r="J823" s="220"/>
      <c r="K823" s="224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</row>
    <row r="824">
      <c r="A824" s="213"/>
      <c r="B824" s="214"/>
      <c r="C824" s="50"/>
      <c r="D824" s="215"/>
      <c r="E824" s="228"/>
      <c r="F824" s="215"/>
      <c r="G824" s="228"/>
      <c r="H824" s="218"/>
      <c r="I824" s="223"/>
      <c r="J824" s="220"/>
      <c r="K824" s="224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</row>
    <row r="825">
      <c r="A825" s="213"/>
      <c r="B825" s="214"/>
      <c r="C825" s="50"/>
      <c r="D825" s="215"/>
      <c r="E825" s="228"/>
      <c r="F825" s="215"/>
      <c r="G825" s="228"/>
      <c r="H825" s="218"/>
      <c r="I825" s="223"/>
      <c r="J825" s="220"/>
      <c r="K825" s="224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</row>
    <row r="826">
      <c r="A826" s="213"/>
      <c r="B826" s="214"/>
      <c r="C826" s="50"/>
      <c r="D826" s="215"/>
      <c r="E826" s="228"/>
      <c r="F826" s="215"/>
      <c r="G826" s="228"/>
      <c r="H826" s="218"/>
      <c r="I826" s="223"/>
      <c r="J826" s="220"/>
      <c r="K826" s="224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</row>
    <row r="827">
      <c r="A827" s="213"/>
      <c r="B827" s="214"/>
      <c r="C827" s="50"/>
      <c r="D827" s="215"/>
      <c r="E827" s="228"/>
      <c r="F827" s="215"/>
      <c r="G827" s="228"/>
      <c r="H827" s="218"/>
      <c r="I827" s="223"/>
      <c r="J827" s="220"/>
      <c r="K827" s="224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</row>
    <row r="828">
      <c r="A828" s="213"/>
      <c r="B828" s="214"/>
      <c r="C828" s="50"/>
      <c r="D828" s="215"/>
      <c r="E828" s="228"/>
      <c r="F828" s="215"/>
      <c r="G828" s="228"/>
      <c r="H828" s="218"/>
      <c r="I828" s="223"/>
      <c r="J828" s="220"/>
      <c r="K828" s="224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</row>
    <row r="829">
      <c r="A829" s="213"/>
      <c r="B829" s="214"/>
      <c r="C829" s="50"/>
      <c r="D829" s="215"/>
      <c r="E829" s="228"/>
      <c r="F829" s="215"/>
      <c r="G829" s="228"/>
      <c r="H829" s="218"/>
      <c r="I829" s="223"/>
      <c r="J829" s="220"/>
      <c r="K829" s="224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</row>
    <row r="830">
      <c r="A830" s="213"/>
      <c r="B830" s="214"/>
      <c r="C830" s="50"/>
      <c r="D830" s="215"/>
      <c r="E830" s="228"/>
      <c r="F830" s="215"/>
      <c r="G830" s="228"/>
      <c r="H830" s="218"/>
      <c r="I830" s="223"/>
      <c r="J830" s="220"/>
      <c r="K830" s="224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</row>
    <row r="831">
      <c r="A831" s="213"/>
      <c r="B831" s="214"/>
      <c r="C831" s="50"/>
      <c r="D831" s="215"/>
      <c r="E831" s="228"/>
      <c r="F831" s="215"/>
      <c r="G831" s="228"/>
      <c r="H831" s="218"/>
      <c r="I831" s="223"/>
      <c r="J831" s="220"/>
      <c r="K831" s="224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</row>
    <row r="832">
      <c r="A832" s="213"/>
      <c r="B832" s="214"/>
      <c r="C832" s="50"/>
      <c r="D832" s="215"/>
      <c r="E832" s="228"/>
      <c r="F832" s="215"/>
      <c r="G832" s="228"/>
      <c r="H832" s="218"/>
      <c r="I832" s="223"/>
      <c r="J832" s="220"/>
      <c r="K832" s="224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</row>
    <row r="833">
      <c r="A833" s="213"/>
      <c r="B833" s="214"/>
      <c r="C833" s="50"/>
      <c r="D833" s="215"/>
      <c r="E833" s="228"/>
      <c r="F833" s="215"/>
      <c r="G833" s="228"/>
      <c r="H833" s="218"/>
      <c r="I833" s="223"/>
      <c r="J833" s="220"/>
      <c r="K833" s="224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</row>
    <row r="834">
      <c r="A834" s="213"/>
      <c r="B834" s="214"/>
      <c r="C834" s="50"/>
      <c r="D834" s="215"/>
      <c r="E834" s="228"/>
      <c r="F834" s="215"/>
      <c r="G834" s="228"/>
      <c r="H834" s="218"/>
      <c r="I834" s="223"/>
      <c r="J834" s="220"/>
      <c r="K834" s="224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</row>
    <row r="835">
      <c r="A835" s="213"/>
      <c r="B835" s="214"/>
      <c r="C835" s="50"/>
      <c r="D835" s="215"/>
      <c r="E835" s="228"/>
      <c r="F835" s="215"/>
      <c r="G835" s="228"/>
      <c r="H835" s="218"/>
      <c r="I835" s="223"/>
      <c r="J835" s="220"/>
      <c r="K835" s="224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</row>
    <row r="836">
      <c r="A836" s="213"/>
      <c r="B836" s="214"/>
      <c r="C836" s="50"/>
      <c r="D836" s="215"/>
      <c r="E836" s="228"/>
      <c r="F836" s="215"/>
      <c r="G836" s="228"/>
      <c r="H836" s="218"/>
      <c r="I836" s="223"/>
      <c r="J836" s="220"/>
      <c r="K836" s="224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</row>
    <row r="837">
      <c r="A837" s="213"/>
      <c r="B837" s="214"/>
      <c r="C837" s="50"/>
      <c r="D837" s="215"/>
      <c r="E837" s="228"/>
      <c r="F837" s="215"/>
      <c r="G837" s="228"/>
      <c r="H837" s="218"/>
      <c r="I837" s="223"/>
      <c r="J837" s="220"/>
      <c r="K837" s="224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</row>
    <row r="838">
      <c r="A838" s="213"/>
      <c r="B838" s="214"/>
      <c r="C838" s="50"/>
      <c r="D838" s="215"/>
      <c r="E838" s="228"/>
      <c r="F838" s="215"/>
      <c r="G838" s="228"/>
      <c r="H838" s="218"/>
      <c r="I838" s="223"/>
      <c r="J838" s="220"/>
      <c r="K838" s="224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</row>
    <row r="839">
      <c r="A839" s="213"/>
      <c r="B839" s="214"/>
      <c r="C839" s="50"/>
      <c r="D839" s="215"/>
      <c r="E839" s="228"/>
      <c r="F839" s="215"/>
      <c r="G839" s="228"/>
      <c r="H839" s="218"/>
      <c r="I839" s="223"/>
      <c r="J839" s="220"/>
      <c r="K839" s="224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</row>
    <row r="840">
      <c r="A840" s="213"/>
      <c r="B840" s="214"/>
      <c r="C840" s="50"/>
      <c r="D840" s="215"/>
      <c r="E840" s="228"/>
      <c r="F840" s="215"/>
      <c r="G840" s="228"/>
      <c r="H840" s="218"/>
      <c r="I840" s="223"/>
      <c r="J840" s="220"/>
      <c r="K840" s="224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</row>
    <row r="841">
      <c r="A841" s="213"/>
      <c r="B841" s="214"/>
      <c r="C841" s="50"/>
      <c r="D841" s="215"/>
      <c r="E841" s="228"/>
      <c r="F841" s="215"/>
      <c r="G841" s="228"/>
      <c r="H841" s="218"/>
      <c r="I841" s="223"/>
      <c r="J841" s="220"/>
      <c r="K841" s="224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</row>
    <row r="842">
      <c r="A842" s="213"/>
      <c r="B842" s="214"/>
      <c r="C842" s="50"/>
      <c r="D842" s="215"/>
      <c r="E842" s="228"/>
      <c r="F842" s="215"/>
      <c r="G842" s="228"/>
      <c r="H842" s="218"/>
      <c r="I842" s="223"/>
      <c r="J842" s="220"/>
      <c r="K842" s="224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</row>
    <row r="843">
      <c r="A843" s="213"/>
      <c r="B843" s="214"/>
      <c r="C843" s="50"/>
      <c r="D843" s="215"/>
      <c r="E843" s="228"/>
      <c r="F843" s="215"/>
      <c r="G843" s="228"/>
      <c r="H843" s="218"/>
      <c r="I843" s="223"/>
      <c r="J843" s="220"/>
      <c r="K843" s="224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</row>
    <row r="844">
      <c r="A844" s="213"/>
      <c r="B844" s="214"/>
      <c r="C844" s="50"/>
      <c r="D844" s="215"/>
      <c r="E844" s="228"/>
      <c r="F844" s="215"/>
      <c r="G844" s="228"/>
      <c r="H844" s="218"/>
      <c r="I844" s="223"/>
      <c r="J844" s="220"/>
      <c r="K844" s="224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</row>
    <row r="845">
      <c r="A845" s="213"/>
      <c r="B845" s="214"/>
      <c r="C845" s="50"/>
      <c r="D845" s="215"/>
      <c r="E845" s="228"/>
      <c r="F845" s="215"/>
      <c r="G845" s="228"/>
      <c r="H845" s="218"/>
      <c r="I845" s="223"/>
      <c r="J845" s="220"/>
      <c r="K845" s="224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</row>
    <row r="846">
      <c r="A846" s="213"/>
      <c r="B846" s="214"/>
      <c r="C846" s="50"/>
      <c r="D846" s="215"/>
      <c r="E846" s="228"/>
      <c r="F846" s="215"/>
      <c r="G846" s="228"/>
      <c r="H846" s="218"/>
      <c r="I846" s="223"/>
      <c r="J846" s="220"/>
      <c r="K846" s="224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</row>
    <row r="847">
      <c r="A847" s="213"/>
      <c r="B847" s="214"/>
      <c r="C847" s="50"/>
      <c r="D847" s="215"/>
      <c r="E847" s="228"/>
      <c r="F847" s="215"/>
      <c r="G847" s="228"/>
      <c r="H847" s="218"/>
      <c r="I847" s="223"/>
      <c r="J847" s="220"/>
      <c r="K847" s="224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</row>
    <row r="848">
      <c r="A848" s="213"/>
      <c r="B848" s="214"/>
      <c r="C848" s="50"/>
      <c r="D848" s="215"/>
      <c r="E848" s="228"/>
      <c r="F848" s="215"/>
      <c r="G848" s="228"/>
      <c r="H848" s="218"/>
      <c r="I848" s="223"/>
      <c r="J848" s="220"/>
      <c r="K848" s="224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  <c r="AC848" s="95"/>
      <c r="AD848" s="95"/>
      <c r="AE848" s="95"/>
    </row>
    <row r="849">
      <c r="A849" s="213"/>
      <c r="B849" s="214"/>
      <c r="C849" s="50"/>
      <c r="D849" s="215"/>
      <c r="E849" s="228"/>
      <c r="F849" s="215"/>
      <c r="G849" s="228"/>
      <c r="H849" s="218"/>
      <c r="I849" s="223"/>
      <c r="J849" s="220"/>
      <c r="K849" s="224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  <c r="AC849" s="95"/>
      <c r="AD849" s="95"/>
      <c r="AE849" s="95"/>
    </row>
    <row r="850">
      <c r="A850" s="213"/>
      <c r="B850" s="214"/>
      <c r="C850" s="50"/>
      <c r="D850" s="215"/>
      <c r="E850" s="228"/>
      <c r="F850" s="215"/>
      <c r="G850" s="228"/>
      <c r="H850" s="218"/>
      <c r="I850" s="223"/>
      <c r="J850" s="220"/>
      <c r="K850" s="224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  <c r="AC850" s="95"/>
      <c r="AD850" s="95"/>
      <c r="AE850" s="95"/>
    </row>
    <row r="851">
      <c r="A851" s="213"/>
      <c r="B851" s="214"/>
      <c r="C851" s="50"/>
      <c r="D851" s="215"/>
      <c r="E851" s="228"/>
      <c r="F851" s="215"/>
      <c r="G851" s="228"/>
      <c r="H851" s="218"/>
      <c r="I851" s="223"/>
      <c r="J851" s="220"/>
      <c r="K851" s="224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  <c r="AC851" s="95"/>
      <c r="AD851" s="95"/>
      <c r="AE851" s="95"/>
    </row>
    <row r="852">
      <c r="A852" s="213"/>
      <c r="B852" s="214"/>
      <c r="C852" s="50"/>
      <c r="D852" s="215"/>
      <c r="E852" s="228"/>
      <c r="F852" s="215"/>
      <c r="G852" s="228"/>
      <c r="H852" s="218"/>
      <c r="I852" s="223"/>
      <c r="J852" s="220"/>
      <c r="K852" s="224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  <c r="AC852" s="95"/>
      <c r="AD852" s="95"/>
      <c r="AE852" s="95"/>
    </row>
    <row r="853">
      <c r="A853" s="213"/>
      <c r="B853" s="214"/>
      <c r="C853" s="50"/>
      <c r="D853" s="215"/>
      <c r="E853" s="228"/>
      <c r="F853" s="215"/>
      <c r="G853" s="228"/>
      <c r="H853" s="218"/>
      <c r="I853" s="223"/>
      <c r="J853" s="220"/>
      <c r="K853" s="224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  <c r="AC853" s="95"/>
      <c r="AD853" s="95"/>
      <c r="AE853" s="95"/>
    </row>
    <row r="854">
      <c r="A854" s="213"/>
      <c r="B854" s="214"/>
      <c r="C854" s="50"/>
      <c r="D854" s="215"/>
      <c r="E854" s="228"/>
      <c r="F854" s="215"/>
      <c r="G854" s="228"/>
      <c r="H854" s="218"/>
      <c r="I854" s="223"/>
      <c r="J854" s="220"/>
      <c r="K854" s="224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  <c r="AC854" s="95"/>
      <c r="AD854" s="95"/>
      <c r="AE854" s="95"/>
    </row>
    <row r="855">
      <c r="A855" s="213"/>
      <c r="B855" s="214"/>
      <c r="C855" s="50"/>
      <c r="D855" s="215"/>
      <c r="E855" s="228"/>
      <c r="F855" s="215"/>
      <c r="G855" s="228"/>
      <c r="H855" s="218"/>
      <c r="I855" s="223"/>
      <c r="J855" s="220"/>
      <c r="K855" s="224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95"/>
      <c r="AD855" s="95"/>
      <c r="AE855" s="95"/>
    </row>
    <row r="856">
      <c r="A856" s="213"/>
      <c r="B856" s="214"/>
      <c r="C856" s="50"/>
      <c r="D856" s="215"/>
      <c r="E856" s="228"/>
      <c r="F856" s="215"/>
      <c r="G856" s="228"/>
      <c r="H856" s="218"/>
      <c r="I856" s="223"/>
      <c r="J856" s="220"/>
      <c r="K856" s="224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95"/>
      <c r="AD856" s="95"/>
      <c r="AE856" s="95"/>
    </row>
    <row r="857">
      <c r="A857" s="213"/>
      <c r="B857" s="214"/>
      <c r="C857" s="50"/>
      <c r="D857" s="215"/>
      <c r="E857" s="228"/>
      <c r="F857" s="215"/>
      <c r="G857" s="228"/>
      <c r="H857" s="218"/>
      <c r="I857" s="223"/>
      <c r="J857" s="220"/>
      <c r="K857" s="224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  <c r="AC857" s="95"/>
      <c r="AD857" s="95"/>
      <c r="AE857" s="95"/>
    </row>
    <row r="858">
      <c r="A858" s="213"/>
      <c r="B858" s="214"/>
      <c r="C858" s="50"/>
      <c r="D858" s="215"/>
      <c r="E858" s="228"/>
      <c r="F858" s="215"/>
      <c r="G858" s="228"/>
      <c r="H858" s="218"/>
      <c r="I858" s="223"/>
      <c r="J858" s="220"/>
      <c r="K858" s="224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  <c r="AC858" s="95"/>
      <c r="AD858" s="95"/>
      <c r="AE858" s="95"/>
    </row>
    <row r="859">
      <c r="A859" s="213"/>
      <c r="B859" s="214"/>
      <c r="C859" s="50"/>
      <c r="D859" s="215"/>
      <c r="E859" s="228"/>
      <c r="F859" s="215"/>
      <c r="G859" s="228"/>
      <c r="H859" s="218"/>
      <c r="I859" s="223"/>
      <c r="J859" s="220"/>
      <c r="K859" s="224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  <c r="AC859" s="95"/>
      <c r="AD859" s="95"/>
      <c r="AE859" s="95"/>
    </row>
    <row r="860">
      <c r="A860" s="213"/>
      <c r="B860" s="214"/>
      <c r="C860" s="50"/>
      <c r="D860" s="215"/>
      <c r="E860" s="228"/>
      <c r="F860" s="215"/>
      <c r="G860" s="228"/>
      <c r="H860" s="218"/>
      <c r="I860" s="223"/>
      <c r="J860" s="220"/>
      <c r="K860" s="224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  <c r="AC860" s="95"/>
      <c r="AD860" s="95"/>
      <c r="AE860" s="95"/>
    </row>
    <row r="861">
      <c r="A861" s="213"/>
      <c r="B861" s="214"/>
      <c r="C861" s="50"/>
      <c r="D861" s="215"/>
      <c r="E861" s="228"/>
      <c r="F861" s="215"/>
      <c r="G861" s="228"/>
      <c r="H861" s="218"/>
      <c r="I861" s="223"/>
      <c r="J861" s="220"/>
      <c r="K861" s="224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  <c r="AC861" s="95"/>
      <c r="AD861" s="95"/>
      <c r="AE861" s="95"/>
    </row>
    <row r="862">
      <c r="A862" s="213"/>
      <c r="B862" s="214"/>
      <c r="C862" s="50"/>
      <c r="D862" s="215"/>
      <c r="E862" s="228"/>
      <c r="F862" s="215"/>
      <c r="G862" s="228"/>
      <c r="H862" s="218"/>
      <c r="I862" s="223"/>
      <c r="J862" s="220"/>
      <c r="K862" s="224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  <c r="AA862" s="95"/>
      <c r="AB862" s="95"/>
      <c r="AC862" s="95"/>
      <c r="AD862" s="95"/>
      <c r="AE862" s="95"/>
    </row>
    <row r="863">
      <c r="A863" s="213"/>
      <c r="B863" s="214"/>
      <c r="C863" s="50"/>
      <c r="D863" s="215"/>
      <c r="E863" s="228"/>
      <c r="F863" s="215"/>
      <c r="G863" s="228"/>
      <c r="H863" s="218"/>
      <c r="I863" s="223"/>
      <c r="J863" s="220"/>
      <c r="K863" s="224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  <c r="AC863" s="95"/>
      <c r="AD863" s="95"/>
      <c r="AE863" s="95"/>
    </row>
    <row r="864">
      <c r="A864" s="213"/>
      <c r="B864" s="214"/>
      <c r="C864" s="50"/>
      <c r="D864" s="215"/>
      <c r="E864" s="228"/>
      <c r="F864" s="215"/>
      <c r="G864" s="228"/>
      <c r="H864" s="218"/>
      <c r="I864" s="223"/>
      <c r="J864" s="220"/>
      <c r="K864" s="224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95"/>
      <c r="AD864" s="95"/>
      <c r="AE864" s="95"/>
    </row>
    <row r="865">
      <c r="A865" s="213"/>
      <c r="B865" s="214"/>
      <c r="C865" s="50"/>
      <c r="D865" s="215"/>
      <c r="E865" s="228"/>
      <c r="F865" s="215"/>
      <c r="G865" s="228"/>
      <c r="H865" s="218"/>
      <c r="I865" s="223"/>
      <c r="J865" s="220"/>
      <c r="K865" s="224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  <c r="AC865" s="95"/>
      <c r="AD865" s="95"/>
      <c r="AE865" s="95"/>
    </row>
    <row r="866">
      <c r="A866" s="213"/>
      <c r="B866" s="214"/>
      <c r="C866" s="50"/>
      <c r="D866" s="215"/>
      <c r="E866" s="228"/>
      <c r="F866" s="215"/>
      <c r="G866" s="228"/>
      <c r="H866" s="218"/>
      <c r="I866" s="223"/>
      <c r="J866" s="220"/>
      <c r="K866" s="224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  <c r="AC866" s="95"/>
      <c r="AD866" s="95"/>
      <c r="AE866" s="95"/>
    </row>
    <row r="867">
      <c r="A867" s="213"/>
      <c r="B867" s="214"/>
      <c r="C867" s="50"/>
      <c r="D867" s="215"/>
      <c r="E867" s="228"/>
      <c r="F867" s="215"/>
      <c r="G867" s="228"/>
      <c r="H867" s="218"/>
      <c r="I867" s="223"/>
      <c r="J867" s="220"/>
      <c r="K867" s="224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  <c r="AA867" s="95"/>
      <c r="AB867" s="95"/>
      <c r="AC867" s="95"/>
      <c r="AD867" s="95"/>
      <c r="AE867" s="95"/>
    </row>
    <row r="868">
      <c r="A868" s="213"/>
      <c r="B868" s="214"/>
      <c r="C868" s="50"/>
      <c r="D868" s="215"/>
      <c r="E868" s="228"/>
      <c r="F868" s="215"/>
      <c r="G868" s="228"/>
      <c r="H868" s="218"/>
      <c r="I868" s="223"/>
      <c r="J868" s="220"/>
      <c r="K868" s="224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  <c r="AC868" s="95"/>
      <c r="AD868" s="95"/>
      <c r="AE868" s="95"/>
    </row>
    <row r="869">
      <c r="A869" s="213"/>
      <c r="B869" s="214"/>
      <c r="C869" s="50"/>
      <c r="D869" s="215"/>
      <c r="E869" s="228"/>
      <c r="F869" s="215"/>
      <c r="G869" s="228"/>
      <c r="H869" s="218"/>
      <c r="I869" s="223"/>
      <c r="J869" s="220"/>
      <c r="K869" s="224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  <c r="AA869" s="95"/>
      <c r="AB869" s="95"/>
      <c r="AC869" s="95"/>
      <c r="AD869" s="95"/>
      <c r="AE869" s="95"/>
    </row>
    <row r="870">
      <c r="A870" s="213"/>
      <c r="B870" s="214"/>
      <c r="C870" s="50"/>
      <c r="D870" s="215"/>
      <c r="E870" s="228"/>
      <c r="F870" s="215"/>
      <c r="G870" s="228"/>
      <c r="H870" s="218"/>
      <c r="I870" s="223"/>
      <c r="J870" s="220"/>
      <c r="K870" s="224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  <c r="AC870" s="95"/>
      <c r="AD870" s="95"/>
      <c r="AE870" s="95"/>
    </row>
    <row r="871">
      <c r="A871" s="213"/>
      <c r="B871" s="214"/>
      <c r="C871" s="50"/>
      <c r="D871" s="215"/>
      <c r="E871" s="228"/>
      <c r="F871" s="215"/>
      <c r="G871" s="228"/>
      <c r="H871" s="218"/>
      <c r="I871" s="223"/>
      <c r="J871" s="220"/>
      <c r="K871" s="224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  <c r="AA871" s="95"/>
      <c r="AB871" s="95"/>
      <c r="AC871" s="95"/>
      <c r="AD871" s="95"/>
      <c r="AE871" s="95"/>
    </row>
    <row r="872">
      <c r="A872" s="213"/>
      <c r="B872" s="214"/>
      <c r="C872" s="50"/>
      <c r="D872" s="215"/>
      <c r="E872" s="228"/>
      <c r="F872" s="215"/>
      <c r="G872" s="228"/>
      <c r="H872" s="218"/>
      <c r="I872" s="223"/>
      <c r="J872" s="220"/>
      <c r="K872" s="224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  <c r="AE872" s="95"/>
    </row>
    <row r="873">
      <c r="A873" s="213"/>
      <c r="B873" s="214"/>
      <c r="C873" s="50"/>
      <c r="D873" s="215"/>
      <c r="E873" s="228"/>
      <c r="F873" s="215"/>
      <c r="G873" s="228"/>
      <c r="H873" s="218"/>
      <c r="I873" s="223"/>
      <c r="J873" s="220"/>
      <c r="K873" s="224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  <c r="AE873" s="95"/>
    </row>
    <row r="874">
      <c r="A874" s="213"/>
      <c r="B874" s="214"/>
      <c r="C874" s="50"/>
      <c r="D874" s="215"/>
      <c r="E874" s="228"/>
      <c r="F874" s="215"/>
      <c r="G874" s="228"/>
      <c r="H874" s="218"/>
      <c r="I874" s="223"/>
      <c r="J874" s="220"/>
      <c r="K874" s="224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  <c r="AE874" s="95"/>
    </row>
    <row r="875">
      <c r="A875" s="213"/>
      <c r="B875" s="214"/>
      <c r="C875" s="50"/>
      <c r="D875" s="215"/>
      <c r="E875" s="228"/>
      <c r="F875" s="215"/>
      <c r="G875" s="228"/>
      <c r="H875" s="218"/>
      <c r="I875" s="223"/>
      <c r="J875" s="220"/>
      <c r="K875" s="224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  <c r="AE875" s="95"/>
    </row>
    <row r="876">
      <c r="A876" s="213"/>
      <c r="B876" s="214"/>
      <c r="C876" s="50"/>
      <c r="D876" s="215"/>
      <c r="E876" s="228"/>
      <c r="F876" s="215"/>
      <c r="G876" s="228"/>
      <c r="H876" s="218"/>
      <c r="I876" s="223"/>
      <c r="J876" s="220"/>
      <c r="K876" s="224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  <c r="AE876" s="95"/>
    </row>
    <row r="877">
      <c r="A877" s="213"/>
      <c r="B877" s="214"/>
      <c r="C877" s="50"/>
      <c r="D877" s="215"/>
      <c r="E877" s="228"/>
      <c r="F877" s="215"/>
      <c r="G877" s="228"/>
      <c r="H877" s="218"/>
      <c r="I877" s="223"/>
      <c r="J877" s="220"/>
      <c r="K877" s="224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  <c r="AE877" s="95"/>
    </row>
    <row r="878">
      <c r="A878" s="213"/>
      <c r="B878" s="214"/>
      <c r="C878" s="50"/>
      <c r="D878" s="215"/>
      <c r="E878" s="228"/>
      <c r="F878" s="215"/>
      <c r="G878" s="228"/>
      <c r="H878" s="218"/>
      <c r="I878" s="223"/>
      <c r="J878" s="220"/>
      <c r="K878" s="224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  <c r="AE878" s="95"/>
    </row>
    <row r="879">
      <c r="A879" s="213"/>
      <c r="B879" s="214"/>
      <c r="C879" s="50"/>
      <c r="D879" s="215"/>
      <c r="E879" s="228"/>
      <c r="F879" s="215"/>
      <c r="G879" s="228"/>
      <c r="H879" s="218"/>
      <c r="I879" s="223"/>
      <c r="J879" s="220"/>
      <c r="K879" s="224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  <c r="AE879" s="95"/>
    </row>
    <row r="880">
      <c r="A880" s="213"/>
      <c r="B880" s="214"/>
      <c r="C880" s="50"/>
      <c r="D880" s="215"/>
      <c r="E880" s="228"/>
      <c r="F880" s="215"/>
      <c r="G880" s="228"/>
      <c r="H880" s="218"/>
      <c r="I880" s="223"/>
      <c r="J880" s="220"/>
      <c r="K880" s="224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  <c r="AE880" s="95"/>
    </row>
    <row r="881">
      <c r="A881" s="213"/>
      <c r="B881" s="214"/>
      <c r="C881" s="50"/>
      <c r="D881" s="215"/>
      <c r="E881" s="228"/>
      <c r="F881" s="215"/>
      <c r="G881" s="228"/>
      <c r="H881" s="218"/>
      <c r="I881" s="223"/>
      <c r="J881" s="220"/>
      <c r="K881" s="224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  <c r="AE881" s="95"/>
    </row>
    <row r="882">
      <c r="A882" s="213"/>
      <c r="B882" s="214"/>
      <c r="C882" s="50"/>
      <c r="D882" s="215"/>
      <c r="E882" s="228"/>
      <c r="F882" s="215"/>
      <c r="G882" s="228"/>
      <c r="H882" s="218"/>
      <c r="I882" s="223"/>
      <c r="J882" s="220"/>
      <c r="K882" s="224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  <c r="AE882" s="95"/>
    </row>
    <row r="883">
      <c r="A883" s="213"/>
      <c r="B883" s="214"/>
      <c r="C883" s="50"/>
      <c r="D883" s="215"/>
      <c r="E883" s="228"/>
      <c r="F883" s="215"/>
      <c r="G883" s="228"/>
      <c r="H883" s="218"/>
      <c r="I883" s="223"/>
      <c r="J883" s="220"/>
      <c r="K883" s="224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</row>
    <row r="884">
      <c r="A884" s="213"/>
      <c r="B884" s="214"/>
      <c r="C884" s="50"/>
      <c r="D884" s="215"/>
      <c r="E884" s="228"/>
      <c r="F884" s="215"/>
      <c r="G884" s="228"/>
      <c r="H884" s="218"/>
      <c r="I884" s="223"/>
      <c r="J884" s="220"/>
      <c r="K884" s="224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  <c r="AE884" s="95"/>
    </row>
    <row r="885">
      <c r="A885" s="213"/>
      <c r="B885" s="214"/>
      <c r="C885" s="50"/>
      <c r="D885" s="215"/>
      <c r="E885" s="228"/>
      <c r="F885" s="215"/>
      <c r="G885" s="228"/>
      <c r="H885" s="218"/>
      <c r="I885" s="223"/>
      <c r="J885" s="220"/>
      <c r="K885" s="224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  <c r="AE885" s="95"/>
    </row>
    <row r="886">
      <c r="A886" s="213"/>
      <c r="B886" s="214"/>
      <c r="C886" s="50"/>
      <c r="D886" s="215"/>
      <c r="E886" s="228"/>
      <c r="F886" s="215"/>
      <c r="G886" s="228"/>
      <c r="H886" s="218"/>
      <c r="I886" s="223"/>
      <c r="J886" s="220"/>
      <c r="K886" s="224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  <c r="AE886" s="95"/>
    </row>
    <row r="887">
      <c r="A887" s="213"/>
      <c r="B887" s="214"/>
      <c r="C887" s="50"/>
      <c r="D887" s="215"/>
      <c r="E887" s="228"/>
      <c r="F887" s="215"/>
      <c r="G887" s="228"/>
      <c r="H887" s="218"/>
      <c r="I887" s="223"/>
      <c r="J887" s="220"/>
      <c r="K887" s="224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  <c r="AE887" s="95"/>
    </row>
    <row r="888">
      <c r="A888" s="213"/>
      <c r="B888" s="214"/>
      <c r="C888" s="50"/>
      <c r="D888" s="215"/>
      <c r="E888" s="228"/>
      <c r="F888" s="215"/>
      <c r="G888" s="228"/>
      <c r="H888" s="218"/>
      <c r="I888" s="223"/>
      <c r="J888" s="220"/>
      <c r="K888" s="224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  <c r="AE888" s="95"/>
    </row>
    <row r="889">
      <c r="A889" s="213"/>
      <c r="B889" s="214"/>
      <c r="C889" s="50"/>
      <c r="D889" s="215"/>
      <c r="E889" s="228"/>
      <c r="F889" s="215"/>
      <c r="G889" s="228"/>
      <c r="H889" s="218"/>
      <c r="I889" s="223"/>
      <c r="J889" s="220"/>
      <c r="K889" s="224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  <c r="AE889" s="95"/>
    </row>
    <row r="890">
      <c r="A890" s="213"/>
      <c r="B890" s="214"/>
      <c r="C890" s="50"/>
      <c r="D890" s="215"/>
      <c r="E890" s="228"/>
      <c r="F890" s="215"/>
      <c r="G890" s="228"/>
      <c r="H890" s="218"/>
      <c r="I890" s="223"/>
      <c r="J890" s="220"/>
      <c r="K890" s="224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  <c r="AE890" s="95"/>
    </row>
    <row r="891">
      <c r="A891" s="213"/>
      <c r="B891" s="214"/>
      <c r="C891" s="50"/>
      <c r="D891" s="215"/>
      <c r="E891" s="228"/>
      <c r="F891" s="215"/>
      <c r="G891" s="228"/>
      <c r="H891" s="218"/>
      <c r="I891" s="223"/>
      <c r="J891" s="220"/>
      <c r="K891" s="224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  <c r="AE891" s="95"/>
    </row>
    <row r="892">
      <c r="A892" s="213"/>
      <c r="B892" s="214"/>
      <c r="C892" s="50"/>
      <c r="D892" s="215"/>
      <c r="E892" s="228"/>
      <c r="F892" s="215"/>
      <c r="G892" s="228"/>
      <c r="H892" s="218"/>
      <c r="I892" s="223"/>
      <c r="J892" s="220"/>
      <c r="K892" s="224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  <c r="AA892" s="95"/>
      <c r="AB892" s="95"/>
      <c r="AC892" s="95"/>
      <c r="AD892" s="95"/>
      <c r="AE892" s="95"/>
    </row>
    <row r="893">
      <c r="A893" s="213"/>
      <c r="B893" s="214"/>
      <c r="C893" s="50"/>
      <c r="D893" s="215"/>
      <c r="E893" s="228"/>
      <c r="F893" s="215"/>
      <c r="G893" s="228"/>
      <c r="H893" s="218"/>
      <c r="I893" s="223"/>
      <c r="J893" s="220"/>
      <c r="K893" s="224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  <c r="AA893" s="95"/>
      <c r="AB893" s="95"/>
      <c r="AC893" s="95"/>
      <c r="AD893" s="95"/>
      <c r="AE893" s="95"/>
    </row>
    <row r="894">
      <c r="A894" s="213"/>
      <c r="B894" s="214"/>
      <c r="C894" s="50"/>
      <c r="D894" s="215"/>
      <c r="E894" s="228"/>
      <c r="F894" s="215"/>
      <c r="G894" s="228"/>
      <c r="H894" s="218"/>
      <c r="I894" s="223"/>
      <c r="J894" s="220"/>
      <c r="K894" s="224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  <c r="AA894" s="95"/>
      <c r="AB894" s="95"/>
      <c r="AC894" s="95"/>
      <c r="AD894" s="95"/>
      <c r="AE894" s="95"/>
    </row>
    <row r="895">
      <c r="A895" s="213"/>
      <c r="B895" s="214"/>
      <c r="C895" s="50"/>
      <c r="D895" s="215"/>
      <c r="E895" s="228"/>
      <c r="F895" s="215"/>
      <c r="G895" s="228"/>
      <c r="H895" s="218"/>
      <c r="I895" s="223"/>
      <c r="J895" s="220"/>
      <c r="K895" s="224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  <c r="AA895" s="95"/>
      <c r="AB895" s="95"/>
      <c r="AC895" s="95"/>
      <c r="AD895" s="95"/>
      <c r="AE895" s="95"/>
    </row>
    <row r="896">
      <c r="A896" s="213"/>
      <c r="B896" s="214"/>
      <c r="C896" s="50"/>
      <c r="D896" s="215"/>
      <c r="E896" s="228"/>
      <c r="F896" s="215"/>
      <c r="G896" s="228"/>
      <c r="H896" s="218"/>
      <c r="I896" s="223"/>
      <c r="J896" s="220"/>
      <c r="K896" s="224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  <c r="AA896" s="95"/>
      <c r="AB896" s="95"/>
      <c r="AC896" s="95"/>
      <c r="AD896" s="95"/>
      <c r="AE896" s="95"/>
    </row>
    <row r="897">
      <c r="A897" s="213"/>
      <c r="B897" s="214"/>
      <c r="C897" s="50"/>
      <c r="D897" s="215"/>
      <c r="E897" s="228"/>
      <c r="F897" s="215"/>
      <c r="G897" s="228"/>
      <c r="H897" s="218"/>
      <c r="I897" s="223"/>
      <c r="J897" s="220"/>
      <c r="K897" s="224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  <c r="AA897" s="95"/>
      <c r="AB897" s="95"/>
      <c r="AC897" s="95"/>
      <c r="AD897" s="95"/>
      <c r="AE897" s="95"/>
    </row>
    <row r="898">
      <c r="A898" s="213"/>
      <c r="B898" s="214"/>
      <c r="C898" s="50"/>
      <c r="D898" s="215"/>
      <c r="E898" s="228"/>
      <c r="F898" s="215"/>
      <c r="G898" s="228"/>
      <c r="H898" s="218"/>
      <c r="I898" s="223"/>
      <c r="J898" s="220"/>
      <c r="K898" s="224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  <c r="AA898" s="95"/>
      <c r="AB898" s="95"/>
      <c r="AC898" s="95"/>
      <c r="AD898" s="95"/>
      <c r="AE898" s="95"/>
    </row>
    <row r="899">
      <c r="A899" s="213"/>
      <c r="B899" s="214"/>
      <c r="C899" s="50"/>
      <c r="D899" s="215"/>
      <c r="E899" s="228"/>
      <c r="F899" s="215"/>
      <c r="G899" s="228"/>
      <c r="H899" s="218"/>
      <c r="I899" s="223"/>
      <c r="J899" s="220"/>
      <c r="K899" s="224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  <c r="AA899" s="95"/>
      <c r="AB899" s="95"/>
      <c r="AC899" s="95"/>
      <c r="AD899" s="95"/>
      <c r="AE899" s="95"/>
    </row>
    <row r="900">
      <c r="A900" s="213"/>
      <c r="B900" s="214"/>
      <c r="C900" s="50"/>
      <c r="D900" s="215"/>
      <c r="E900" s="228"/>
      <c r="F900" s="215"/>
      <c r="G900" s="228"/>
      <c r="H900" s="218"/>
      <c r="I900" s="223"/>
      <c r="J900" s="220"/>
      <c r="K900" s="224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  <c r="AA900" s="95"/>
      <c r="AB900" s="95"/>
      <c r="AC900" s="95"/>
      <c r="AD900" s="95"/>
      <c r="AE900" s="95"/>
    </row>
    <row r="901">
      <c r="A901" s="213"/>
      <c r="B901" s="214"/>
      <c r="C901" s="50"/>
      <c r="D901" s="215"/>
      <c r="E901" s="228"/>
      <c r="F901" s="215"/>
      <c r="G901" s="228"/>
      <c r="H901" s="218"/>
      <c r="I901" s="223"/>
      <c r="J901" s="220"/>
      <c r="K901" s="224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  <c r="AA901" s="95"/>
      <c r="AB901" s="95"/>
      <c r="AC901" s="95"/>
      <c r="AD901" s="95"/>
      <c r="AE901" s="95"/>
    </row>
    <row r="902">
      <c r="A902" s="213"/>
      <c r="B902" s="214"/>
      <c r="C902" s="50"/>
      <c r="D902" s="215"/>
      <c r="E902" s="228"/>
      <c r="F902" s="215"/>
      <c r="G902" s="228"/>
      <c r="H902" s="218"/>
      <c r="I902" s="223"/>
      <c r="J902" s="220"/>
      <c r="K902" s="224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  <c r="AA902" s="95"/>
      <c r="AB902" s="95"/>
      <c r="AC902" s="95"/>
      <c r="AD902" s="95"/>
      <c r="AE902" s="95"/>
    </row>
    <row r="903">
      <c r="A903" s="213"/>
      <c r="B903" s="214"/>
      <c r="C903" s="50"/>
      <c r="D903" s="215"/>
      <c r="E903" s="228"/>
      <c r="F903" s="215"/>
      <c r="G903" s="228"/>
      <c r="H903" s="218"/>
      <c r="I903" s="223"/>
      <c r="J903" s="220"/>
      <c r="K903" s="224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  <c r="AA903" s="95"/>
      <c r="AB903" s="95"/>
      <c r="AC903" s="95"/>
      <c r="AD903" s="95"/>
      <c r="AE903" s="95"/>
    </row>
    <row r="904">
      <c r="A904" s="213"/>
      <c r="B904" s="214"/>
      <c r="C904" s="50"/>
      <c r="D904" s="215"/>
      <c r="E904" s="228"/>
      <c r="F904" s="215"/>
      <c r="G904" s="228"/>
      <c r="H904" s="218"/>
      <c r="I904" s="223"/>
      <c r="J904" s="220"/>
      <c r="K904" s="224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  <c r="AA904" s="95"/>
      <c r="AB904" s="95"/>
      <c r="AC904" s="95"/>
      <c r="AD904" s="95"/>
      <c r="AE904" s="95"/>
    </row>
    <row r="905">
      <c r="A905" s="213"/>
      <c r="B905" s="214"/>
      <c r="C905" s="50"/>
      <c r="D905" s="215"/>
      <c r="E905" s="228"/>
      <c r="F905" s="215"/>
      <c r="G905" s="228"/>
      <c r="H905" s="218"/>
      <c r="I905" s="223"/>
      <c r="J905" s="220"/>
      <c r="K905" s="224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  <c r="AA905" s="95"/>
      <c r="AB905" s="95"/>
      <c r="AC905" s="95"/>
      <c r="AD905" s="95"/>
      <c r="AE905" s="95"/>
    </row>
    <row r="906">
      <c r="A906" s="213"/>
      <c r="B906" s="214"/>
      <c r="C906" s="50"/>
      <c r="D906" s="215"/>
      <c r="E906" s="228"/>
      <c r="F906" s="215"/>
      <c r="G906" s="228"/>
      <c r="H906" s="218"/>
      <c r="I906" s="223"/>
      <c r="J906" s="220"/>
      <c r="K906" s="224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  <c r="AA906" s="95"/>
      <c r="AB906" s="95"/>
      <c r="AC906" s="95"/>
      <c r="AD906" s="95"/>
      <c r="AE906" s="95"/>
    </row>
    <row r="907">
      <c r="A907" s="213"/>
      <c r="B907" s="214"/>
      <c r="C907" s="50"/>
      <c r="D907" s="215"/>
      <c r="E907" s="228"/>
      <c r="F907" s="215"/>
      <c r="G907" s="228"/>
      <c r="H907" s="218"/>
      <c r="I907" s="223"/>
      <c r="J907" s="220"/>
      <c r="K907" s="224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  <c r="AA907" s="95"/>
      <c r="AB907" s="95"/>
      <c r="AC907" s="95"/>
      <c r="AD907" s="95"/>
      <c r="AE907" s="95"/>
    </row>
    <row r="908">
      <c r="A908" s="213"/>
      <c r="B908" s="214"/>
      <c r="C908" s="50"/>
      <c r="D908" s="215"/>
      <c r="E908" s="228"/>
      <c r="F908" s="215"/>
      <c r="G908" s="228"/>
      <c r="H908" s="218"/>
      <c r="I908" s="223"/>
      <c r="J908" s="220"/>
      <c r="K908" s="224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  <c r="AA908" s="95"/>
      <c r="AB908" s="95"/>
      <c r="AC908" s="95"/>
      <c r="AD908" s="95"/>
      <c r="AE908" s="95"/>
    </row>
    <row r="909">
      <c r="A909" s="213"/>
      <c r="B909" s="214"/>
      <c r="C909" s="50"/>
      <c r="D909" s="215"/>
      <c r="E909" s="228"/>
      <c r="F909" s="215"/>
      <c r="G909" s="228"/>
      <c r="H909" s="218"/>
      <c r="I909" s="223"/>
      <c r="J909" s="220"/>
      <c r="K909" s="224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  <c r="AA909" s="95"/>
      <c r="AB909" s="95"/>
      <c r="AC909" s="95"/>
      <c r="AD909" s="95"/>
      <c r="AE909" s="95"/>
    </row>
    <row r="910">
      <c r="A910" s="213"/>
      <c r="B910" s="214"/>
      <c r="C910" s="50"/>
      <c r="D910" s="215"/>
      <c r="E910" s="228"/>
      <c r="F910" s="215"/>
      <c r="G910" s="228"/>
      <c r="H910" s="218"/>
      <c r="I910" s="223"/>
      <c r="J910" s="220"/>
      <c r="K910" s="224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  <c r="AA910" s="95"/>
      <c r="AB910" s="95"/>
      <c r="AC910" s="95"/>
      <c r="AD910" s="95"/>
      <c r="AE910" s="95"/>
    </row>
    <row r="911">
      <c r="A911" s="213"/>
      <c r="B911" s="214"/>
      <c r="C911" s="50"/>
      <c r="D911" s="215"/>
      <c r="E911" s="228"/>
      <c r="F911" s="215"/>
      <c r="G911" s="228"/>
      <c r="H911" s="218"/>
      <c r="I911" s="223"/>
      <c r="J911" s="220"/>
      <c r="K911" s="224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  <c r="AA911" s="95"/>
      <c r="AB911" s="95"/>
      <c r="AC911" s="95"/>
      <c r="AD911" s="95"/>
      <c r="AE911" s="95"/>
    </row>
    <row r="912">
      <c r="A912" s="213"/>
      <c r="B912" s="214"/>
      <c r="C912" s="50"/>
      <c r="D912" s="215"/>
      <c r="E912" s="228"/>
      <c r="F912" s="215"/>
      <c r="G912" s="228"/>
      <c r="H912" s="218"/>
      <c r="I912" s="223"/>
      <c r="J912" s="220"/>
      <c r="K912" s="224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  <c r="AA912" s="95"/>
      <c r="AB912" s="95"/>
      <c r="AC912" s="95"/>
      <c r="AD912" s="95"/>
      <c r="AE912" s="95"/>
    </row>
    <row r="913">
      <c r="A913" s="213"/>
      <c r="B913" s="214"/>
      <c r="C913" s="50"/>
      <c r="D913" s="215"/>
      <c r="E913" s="228"/>
      <c r="F913" s="215"/>
      <c r="G913" s="228"/>
      <c r="H913" s="218"/>
      <c r="I913" s="223"/>
      <c r="J913" s="220"/>
      <c r="K913" s="224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  <c r="AA913" s="95"/>
      <c r="AB913" s="95"/>
      <c r="AC913" s="95"/>
      <c r="AD913" s="95"/>
      <c r="AE913" s="95"/>
    </row>
    <row r="914">
      <c r="A914" s="213"/>
      <c r="B914" s="214"/>
      <c r="C914" s="50"/>
      <c r="D914" s="215"/>
      <c r="E914" s="228"/>
      <c r="F914" s="215"/>
      <c r="G914" s="228"/>
      <c r="H914" s="218"/>
      <c r="I914" s="223"/>
      <c r="J914" s="220"/>
      <c r="K914" s="224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  <c r="AA914" s="95"/>
      <c r="AB914" s="95"/>
      <c r="AC914" s="95"/>
      <c r="AD914" s="95"/>
      <c r="AE914" s="95"/>
    </row>
    <row r="915">
      <c r="A915" s="213"/>
      <c r="B915" s="214"/>
      <c r="C915" s="50"/>
      <c r="D915" s="215"/>
      <c r="E915" s="228"/>
      <c r="F915" s="215"/>
      <c r="G915" s="228"/>
      <c r="H915" s="218"/>
      <c r="I915" s="223"/>
      <c r="J915" s="220"/>
      <c r="K915" s="224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  <c r="AA915" s="95"/>
      <c r="AB915" s="95"/>
      <c r="AC915" s="95"/>
      <c r="AD915" s="95"/>
      <c r="AE915" s="95"/>
    </row>
    <row r="916">
      <c r="A916" s="213"/>
      <c r="B916" s="214"/>
      <c r="C916" s="50"/>
      <c r="D916" s="215"/>
      <c r="E916" s="228"/>
      <c r="F916" s="215"/>
      <c r="G916" s="228"/>
      <c r="H916" s="218"/>
      <c r="I916" s="223"/>
      <c r="J916" s="220"/>
      <c r="K916" s="224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  <c r="AA916" s="95"/>
      <c r="AB916" s="95"/>
      <c r="AC916" s="95"/>
      <c r="AD916" s="95"/>
      <c r="AE916" s="95"/>
    </row>
    <row r="917">
      <c r="A917" s="213"/>
      <c r="B917" s="214"/>
      <c r="C917" s="50"/>
      <c r="D917" s="215"/>
      <c r="E917" s="228"/>
      <c r="F917" s="215"/>
      <c r="G917" s="228"/>
      <c r="H917" s="218"/>
      <c r="I917" s="223"/>
      <c r="J917" s="220"/>
      <c r="K917" s="224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  <c r="AA917" s="95"/>
      <c r="AB917" s="95"/>
      <c r="AC917" s="95"/>
      <c r="AD917" s="95"/>
      <c r="AE917" s="95"/>
    </row>
    <row r="918">
      <c r="A918" s="213"/>
      <c r="B918" s="214"/>
      <c r="C918" s="50"/>
      <c r="D918" s="215"/>
      <c r="E918" s="228"/>
      <c r="F918" s="215"/>
      <c r="G918" s="228"/>
      <c r="H918" s="218"/>
      <c r="I918" s="223"/>
      <c r="J918" s="220"/>
      <c r="K918" s="224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  <c r="AA918" s="95"/>
      <c r="AB918" s="95"/>
      <c r="AC918" s="95"/>
      <c r="AD918" s="95"/>
      <c r="AE918" s="95"/>
    </row>
    <row r="919">
      <c r="A919" s="213"/>
      <c r="B919" s="214"/>
      <c r="C919" s="50"/>
      <c r="D919" s="215"/>
      <c r="E919" s="228"/>
      <c r="F919" s="215"/>
      <c r="G919" s="228"/>
      <c r="H919" s="218"/>
      <c r="I919" s="223"/>
      <c r="J919" s="220"/>
      <c r="K919" s="224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  <c r="AA919" s="95"/>
      <c r="AB919" s="95"/>
      <c r="AC919" s="95"/>
      <c r="AD919" s="95"/>
      <c r="AE919" s="95"/>
    </row>
    <row r="920">
      <c r="A920" s="213"/>
      <c r="B920" s="214"/>
      <c r="C920" s="50"/>
      <c r="D920" s="215"/>
      <c r="E920" s="228"/>
      <c r="F920" s="215"/>
      <c r="G920" s="228"/>
      <c r="H920" s="218"/>
      <c r="I920" s="223"/>
      <c r="J920" s="220"/>
      <c r="K920" s="224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  <c r="AA920" s="95"/>
      <c r="AB920" s="95"/>
      <c r="AC920" s="95"/>
      <c r="AD920" s="95"/>
      <c r="AE920" s="95"/>
    </row>
    <row r="921">
      <c r="A921" s="213"/>
      <c r="B921" s="214"/>
      <c r="C921" s="50"/>
      <c r="D921" s="215"/>
      <c r="E921" s="228"/>
      <c r="F921" s="215"/>
      <c r="G921" s="228"/>
      <c r="H921" s="218"/>
      <c r="I921" s="223"/>
      <c r="J921" s="220"/>
      <c r="K921" s="224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  <c r="AA921" s="95"/>
      <c r="AB921" s="95"/>
      <c r="AC921" s="95"/>
      <c r="AD921" s="95"/>
      <c r="AE921" s="95"/>
    </row>
    <row r="922">
      <c r="A922" s="213"/>
      <c r="B922" s="214"/>
      <c r="C922" s="50"/>
      <c r="D922" s="215"/>
      <c r="E922" s="228"/>
      <c r="F922" s="215"/>
      <c r="G922" s="228"/>
      <c r="H922" s="218"/>
      <c r="I922" s="223"/>
      <c r="J922" s="220"/>
      <c r="K922" s="224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  <c r="AA922" s="95"/>
      <c r="AB922" s="95"/>
      <c r="AC922" s="95"/>
      <c r="AD922" s="95"/>
      <c r="AE922" s="95"/>
    </row>
    <row r="923">
      <c r="A923" s="213"/>
      <c r="B923" s="214"/>
      <c r="C923" s="50"/>
      <c r="D923" s="215"/>
      <c r="E923" s="228"/>
      <c r="F923" s="215"/>
      <c r="G923" s="228"/>
      <c r="H923" s="218"/>
      <c r="I923" s="223"/>
      <c r="J923" s="220"/>
      <c r="K923" s="224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  <c r="AA923" s="95"/>
      <c r="AB923" s="95"/>
      <c r="AC923" s="95"/>
      <c r="AD923" s="95"/>
      <c r="AE923" s="95"/>
    </row>
    <row r="924">
      <c r="A924" s="213"/>
      <c r="B924" s="214"/>
      <c r="C924" s="50"/>
      <c r="D924" s="215"/>
      <c r="E924" s="228"/>
      <c r="F924" s="215"/>
      <c r="G924" s="228"/>
      <c r="H924" s="218"/>
      <c r="I924" s="223"/>
      <c r="J924" s="220"/>
      <c r="K924" s="224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  <c r="AA924" s="95"/>
      <c r="AB924" s="95"/>
      <c r="AC924" s="95"/>
      <c r="AD924" s="95"/>
      <c r="AE924" s="95"/>
    </row>
    <row r="925">
      <c r="A925" s="213"/>
      <c r="B925" s="214"/>
      <c r="C925" s="50"/>
      <c r="D925" s="215"/>
      <c r="E925" s="228"/>
      <c r="F925" s="215"/>
      <c r="G925" s="228"/>
      <c r="H925" s="218"/>
      <c r="I925" s="223"/>
      <c r="J925" s="220"/>
      <c r="K925" s="224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  <c r="AA925" s="95"/>
      <c r="AB925" s="95"/>
      <c r="AC925" s="95"/>
      <c r="AD925" s="95"/>
      <c r="AE925" s="95"/>
    </row>
    <row r="926">
      <c r="A926" s="213"/>
      <c r="B926" s="214"/>
      <c r="C926" s="50"/>
      <c r="D926" s="215"/>
      <c r="E926" s="228"/>
      <c r="F926" s="215"/>
      <c r="G926" s="228"/>
      <c r="H926" s="218"/>
      <c r="I926" s="223"/>
      <c r="J926" s="220"/>
      <c r="K926" s="224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  <c r="AA926" s="95"/>
      <c r="AB926" s="95"/>
      <c r="AC926" s="95"/>
      <c r="AD926" s="95"/>
      <c r="AE926" s="95"/>
    </row>
    <row r="927">
      <c r="A927" s="213"/>
      <c r="B927" s="214"/>
      <c r="C927" s="50"/>
      <c r="D927" s="215"/>
      <c r="E927" s="228"/>
      <c r="F927" s="215"/>
      <c r="G927" s="228"/>
      <c r="H927" s="218"/>
      <c r="I927" s="223"/>
      <c r="J927" s="220"/>
      <c r="K927" s="224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  <c r="AA927" s="95"/>
      <c r="AB927" s="95"/>
      <c r="AC927" s="95"/>
      <c r="AD927" s="95"/>
      <c r="AE927" s="95"/>
    </row>
    <row r="928">
      <c r="A928" s="213"/>
      <c r="B928" s="214"/>
      <c r="C928" s="50"/>
      <c r="D928" s="215"/>
      <c r="E928" s="228"/>
      <c r="F928" s="215"/>
      <c r="G928" s="228"/>
      <c r="H928" s="218"/>
      <c r="I928" s="223"/>
      <c r="J928" s="220"/>
      <c r="K928" s="224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  <c r="AA928" s="95"/>
      <c r="AB928" s="95"/>
      <c r="AC928" s="95"/>
      <c r="AD928" s="95"/>
      <c r="AE928" s="95"/>
    </row>
    <row r="929">
      <c r="A929" s="213"/>
      <c r="B929" s="214"/>
      <c r="C929" s="50"/>
      <c r="D929" s="215"/>
      <c r="E929" s="228"/>
      <c r="F929" s="215"/>
      <c r="G929" s="228"/>
      <c r="H929" s="218"/>
      <c r="I929" s="223"/>
      <c r="J929" s="220"/>
      <c r="K929" s="224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  <c r="AA929" s="95"/>
      <c r="AB929" s="95"/>
      <c r="AC929" s="95"/>
      <c r="AD929" s="95"/>
      <c r="AE929" s="95"/>
    </row>
    <row r="930">
      <c r="A930" s="213"/>
      <c r="B930" s="214"/>
      <c r="C930" s="50"/>
      <c r="D930" s="215"/>
      <c r="E930" s="228"/>
      <c r="F930" s="215"/>
      <c r="G930" s="228"/>
      <c r="H930" s="218"/>
      <c r="I930" s="223"/>
      <c r="J930" s="220"/>
      <c r="K930" s="224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  <c r="AA930" s="95"/>
      <c r="AB930" s="95"/>
      <c r="AC930" s="95"/>
      <c r="AD930" s="95"/>
      <c r="AE930" s="95"/>
    </row>
    <row r="931">
      <c r="A931" s="213"/>
      <c r="B931" s="214"/>
      <c r="C931" s="50"/>
      <c r="D931" s="215"/>
      <c r="E931" s="228"/>
      <c r="F931" s="215"/>
      <c r="G931" s="228"/>
      <c r="H931" s="218"/>
      <c r="I931" s="223"/>
      <c r="J931" s="220"/>
      <c r="K931" s="224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  <c r="AA931" s="95"/>
      <c r="AB931" s="95"/>
      <c r="AC931" s="95"/>
      <c r="AD931" s="95"/>
      <c r="AE931" s="95"/>
    </row>
    <row r="932">
      <c r="A932" s="213"/>
      <c r="B932" s="214"/>
      <c r="C932" s="50"/>
      <c r="D932" s="215"/>
      <c r="E932" s="228"/>
      <c r="F932" s="215"/>
      <c r="G932" s="228"/>
      <c r="H932" s="218"/>
      <c r="I932" s="223"/>
      <c r="J932" s="220"/>
      <c r="K932" s="224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  <c r="AA932" s="95"/>
      <c r="AB932" s="95"/>
      <c r="AC932" s="95"/>
      <c r="AD932" s="95"/>
      <c r="AE932" s="95"/>
    </row>
    <row r="933">
      <c r="A933" s="213"/>
      <c r="B933" s="214"/>
      <c r="C933" s="50"/>
      <c r="D933" s="215"/>
      <c r="E933" s="228"/>
      <c r="F933" s="215"/>
      <c r="G933" s="228"/>
      <c r="H933" s="218"/>
      <c r="I933" s="223"/>
      <c r="J933" s="220"/>
      <c r="K933" s="224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  <c r="AA933" s="95"/>
      <c r="AB933" s="95"/>
      <c r="AC933" s="95"/>
      <c r="AD933" s="95"/>
      <c r="AE933" s="95"/>
    </row>
    <row r="934">
      <c r="A934" s="213"/>
      <c r="B934" s="214"/>
      <c r="C934" s="50"/>
      <c r="D934" s="215"/>
      <c r="E934" s="228"/>
      <c r="F934" s="215"/>
      <c r="G934" s="228"/>
      <c r="H934" s="218"/>
      <c r="I934" s="223"/>
      <c r="J934" s="220"/>
      <c r="K934" s="224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  <c r="AA934" s="95"/>
      <c r="AB934" s="95"/>
      <c r="AC934" s="95"/>
      <c r="AD934" s="95"/>
      <c r="AE934" s="95"/>
    </row>
    <row r="935">
      <c r="A935" s="213"/>
      <c r="B935" s="214"/>
      <c r="C935" s="50"/>
      <c r="D935" s="215"/>
      <c r="E935" s="228"/>
      <c r="F935" s="215"/>
      <c r="G935" s="228"/>
      <c r="H935" s="218"/>
      <c r="I935" s="223"/>
      <c r="J935" s="220"/>
      <c r="K935" s="224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  <c r="AA935" s="95"/>
      <c r="AB935" s="95"/>
      <c r="AC935" s="95"/>
      <c r="AD935" s="95"/>
      <c r="AE935" s="95"/>
    </row>
    <row r="936">
      <c r="A936" s="213"/>
      <c r="B936" s="214"/>
      <c r="C936" s="50"/>
      <c r="D936" s="215"/>
      <c r="E936" s="228"/>
      <c r="F936" s="215"/>
      <c r="G936" s="228"/>
      <c r="H936" s="218"/>
      <c r="I936" s="223"/>
      <c r="J936" s="220"/>
      <c r="K936" s="224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  <c r="AA936" s="95"/>
      <c r="AB936" s="95"/>
      <c r="AC936" s="95"/>
      <c r="AD936" s="95"/>
      <c r="AE936" s="95"/>
    </row>
    <row r="937">
      <c r="A937" s="213"/>
      <c r="B937" s="214"/>
      <c r="C937" s="50"/>
      <c r="D937" s="215"/>
      <c r="E937" s="228"/>
      <c r="F937" s="215"/>
      <c r="G937" s="228"/>
      <c r="H937" s="218"/>
      <c r="I937" s="223"/>
      <c r="J937" s="220"/>
      <c r="K937" s="224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  <c r="AA937" s="95"/>
      <c r="AB937" s="95"/>
      <c r="AC937" s="95"/>
      <c r="AD937" s="95"/>
      <c r="AE937" s="95"/>
    </row>
    <row r="938">
      <c r="A938" s="213"/>
      <c r="B938" s="214"/>
      <c r="C938" s="50"/>
      <c r="D938" s="215"/>
      <c r="E938" s="228"/>
      <c r="F938" s="215"/>
      <c r="G938" s="228"/>
      <c r="H938" s="218"/>
      <c r="I938" s="223"/>
      <c r="J938" s="220"/>
      <c r="K938" s="224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  <c r="AA938" s="95"/>
      <c r="AB938" s="95"/>
      <c r="AC938" s="95"/>
      <c r="AD938" s="95"/>
      <c r="AE938" s="95"/>
    </row>
    <row r="939">
      <c r="A939" s="213"/>
      <c r="B939" s="214"/>
      <c r="C939" s="50"/>
      <c r="D939" s="215"/>
      <c r="E939" s="228"/>
      <c r="F939" s="215"/>
      <c r="G939" s="228"/>
      <c r="H939" s="218"/>
      <c r="I939" s="223"/>
      <c r="J939" s="220"/>
      <c r="K939" s="224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  <c r="AA939" s="95"/>
      <c r="AB939" s="95"/>
      <c r="AC939" s="95"/>
      <c r="AD939" s="95"/>
      <c r="AE939" s="95"/>
    </row>
    <row r="940">
      <c r="A940" s="213"/>
      <c r="B940" s="214"/>
      <c r="C940" s="50"/>
      <c r="D940" s="215"/>
      <c r="E940" s="228"/>
      <c r="F940" s="215"/>
      <c r="G940" s="228"/>
      <c r="H940" s="218"/>
      <c r="I940" s="223"/>
      <c r="J940" s="220"/>
      <c r="K940" s="224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  <c r="AA940" s="95"/>
      <c r="AB940" s="95"/>
      <c r="AC940" s="95"/>
      <c r="AD940" s="95"/>
      <c r="AE940" s="95"/>
    </row>
    <row r="941">
      <c r="A941" s="213"/>
      <c r="B941" s="214"/>
      <c r="C941" s="50"/>
      <c r="D941" s="215"/>
      <c r="E941" s="228"/>
      <c r="F941" s="215"/>
      <c r="G941" s="228"/>
      <c r="H941" s="218"/>
      <c r="I941" s="223"/>
      <c r="J941" s="220"/>
      <c r="K941" s="224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  <c r="AA941" s="95"/>
      <c r="AB941" s="95"/>
      <c r="AC941" s="95"/>
      <c r="AD941" s="95"/>
      <c r="AE941" s="95"/>
    </row>
    <row r="942">
      <c r="A942" s="213"/>
      <c r="B942" s="214"/>
      <c r="C942" s="50"/>
      <c r="D942" s="215"/>
      <c r="E942" s="228"/>
      <c r="F942" s="215"/>
      <c r="G942" s="228"/>
      <c r="H942" s="218"/>
      <c r="I942" s="223"/>
      <c r="J942" s="220"/>
      <c r="K942" s="224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  <c r="AA942" s="95"/>
      <c r="AB942" s="95"/>
      <c r="AC942" s="95"/>
      <c r="AD942" s="95"/>
      <c r="AE942" s="95"/>
    </row>
    <row r="943">
      <c r="A943" s="213"/>
      <c r="B943" s="214"/>
      <c r="C943" s="50"/>
      <c r="D943" s="215"/>
      <c r="E943" s="228"/>
      <c r="F943" s="215"/>
      <c r="G943" s="228"/>
      <c r="H943" s="218"/>
      <c r="I943" s="223"/>
      <c r="J943" s="220"/>
      <c r="K943" s="224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  <c r="AA943" s="95"/>
      <c r="AB943" s="95"/>
      <c r="AC943" s="95"/>
      <c r="AD943" s="95"/>
      <c r="AE943" s="95"/>
    </row>
    <row r="944">
      <c r="A944" s="213"/>
      <c r="B944" s="214"/>
      <c r="C944" s="50"/>
      <c r="D944" s="215"/>
      <c r="E944" s="228"/>
      <c r="F944" s="215"/>
      <c r="G944" s="228"/>
      <c r="H944" s="218"/>
      <c r="I944" s="223"/>
      <c r="J944" s="220"/>
      <c r="K944" s="224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  <c r="AA944" s="95"/>
      <c r="AB944" s="95"/>
      <c r="AC944" s="95"/>
      <c r="AD944" s="95"/>
      <c r="AE944" s="95"/>
    </row>
    <row r="945">
      <c r="A945" s="213"/>
      <c r="B945" s="214"/>
      <c r="C945" s="50"/>
      <c r="D945" s="215"/>
      <c r="E945" s="228"/>
      <c r="F945" s="215"/>
      <c r="G945" s="228"/>
      <c r="H945" s="218"/>
      <c r="I945" s="223"/>
      <c r="J945" s="220"/>
      <c r="K945" s="224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  <c r="AA945" s="95"/>
      <c r="AB945" s="95"/>
      <c r="AC945" s="95"/>
      <c r="AD945" s="95"/>
      <c r="AE945" s="95"/>
    </row>
    <row r="946">
      <c r="A946" s="213"/>
      <c r="B946" s="214"/>
      <c r="C946" s="50"/>
      <c r="D946" s="215"/>
      <c r="E946" s="228"/>
      <c r="F946" s="215"/>
      <c r="G946" s="228"/>
      <c r="H946" s="218"/>
      <c r="I946" s="223"/>
      <c r="J946" s="220"/>
      <c r="K946" s="224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  <c r="AA946" s="95"/>
      <c r="AB946" s="95"/>
      <c r="AC946" s="95"/>
      <c r="AD946" s="95"/>
      <c r="AE946" s="95"/>
    </row>
    <row r="947">
      <c r="A947" s="213"/>
      <c r="B947" s="214"/>
      <c r="C947" s="50"/>
      <c r="D947" s="215"/>
      <c r="E947" s="228"/>
      <c r="F947" s="215"/>
      <c r="G947" s="228"/>
      <c r="H947" s="218"/>
      <c r="I947" s="223"/>
      <c r="J947" s="220"/>
      <c r="K947" s="224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  <c r="AA947" s="95"/>
      <c r="AB947" s="95"/>
      <c r="AC947" s="95"/>
      <c r="AD947" s="95"/>
      <c r="AE947" s="95"/>
    </row>
    <row r="948">
      <c r="A948" s="213"/>
      <c r="B948" s="214"/>
      <c r="C948" s="50"/>
      <c r="D948" s="215"/>
      <c r="E948" s="228"/>
      <c r="F948" s="215"/>
      <c r="G948" s="228"/>
      <c r="H948" s="218"/>
      <c r="I948" s="223"/>
      <c r="J948" s="220"/>
      <c r="K948" s="224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  <c r="AA948" s="95"/>
      <c r="AB948" s="95"/>
      <c r="AC948" s="95"/>
      <c r="AD948" s="95"/>
      <c r="AE948" s="95"/>
    </row>
    <row r="949">
      <c r="A949" s="213"/>
      <c r="B949" s="214"/>
      <c r="C949" s="50"/>
      <c r="D949" s="215"/>
      <c r="E949" s="228"/>
      <c r="F949" s="215"/>
      <c r="G949" s="228"/>
      <c r="H949" s="218"/>
      <c r="I949" s="223"/>
      <c r="J949" s="220"/>
      <c r="K949" s="224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  <c r="AA949" s="95"/>
      <c r="AB949" s="95"/>
      <c r="AC949" s="95"/>
      <c r="AD949" s="95"/>
      <c r="AE949" s="95"/>
    </row>
    <row r="950">
      <c r="A950" s="213"/>
      <c r="B950" s="214"/>
      <c r="C950" s="50"/>
      <c r="D950" s="215"/>
      <c r="E950" s="228"/>
      <c r="F950" s="215"/>
      <c r="G950" s="228"/>
      <c r="H950" s="218"/>
      <c r="I950" s="223"/>
      <c r="J950" s="220"/>
      <c r="K950" s="224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  <c r="AA950" s="95"/>
      <c r="AB950" s="95"/>
      <c r="AC950" s="95"/>
      <c r="AD950" s="95"/>
      <c r="AE950" s="95"/>
    </row>
    <row r="951">
      <c r="A951" s="213"/>
      <c r="B951" s="214"/>
      <c r="C951" s="50"/>
      <c r="D951" s="215"/>
      <c r="E951" s="228"/>
      <c r="F951" s="215"/>
      <c r="G951" s="228"/>
      <c r="H951" s="218"/>
      <c r="I951" s="223"/>
      <c r="J951" s="220"/>
      <c r="K951" s="224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  <c r="AA951" s="95"/>
      <c r="AB951" s="95"/>
      <c r="AC951" s="95"/>
      <c r="AD951" s="95"/>
      <c r="AE951" s="95"/>
    </row>
    <row r="952">
      <c r="A952" s="213"/>
      <c r="B952" s="214"/>
      <c r="C952" s="50"/>
      <c r="D952" s="215"/>
      <c r="E952" s="228"/>
      <c r="F952" s="215"/>
      <c r="G952" s="228"/>
      <c r="H952" s="218"/>
      <c r="I952" s="223"/>
      <c r="J952" s="220"/>
      <c r="K952" s="224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  <c r="AA952" s="95"/>
      <c r="AB952" s="95"/>
      <c r="AC952" s="95"/>
      <c r="AD952" s="95"/>
      <c r="AE952" s="95"/>
    </row>
    <row r="953">
      <c r="A953" s="213"/>
      <c r="B953" s="214"/>
      <c r="C953" s="50"/>
      <c r="D953" s="215"/>
      <c r="E953" s="228"/>
      <c r="F953" s="215"/>
      <c r="G953" s="228"/>
      <c r="H953" s="218"/>
      <c r="I953" s="223"/>
      <c r="J953" s="220"/>
      <c r="K953" s="224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  <c r="AA953" s="95"/>
      <c r="AB953" s="95"/>
      <c r="AC953" s="95"/>
      <c r="AD953" s="95"/>
      <c r="AE953" s="95"/>
    </row>
    <row r="954">
      <c r="A954" s="213"/>
      <c r="B954" s="214"/>
      <c r="C954" s="50"/>
      <c r="D954" s="215"/>
      <c r="E954" s="228"/>
      <c r="F954" s="215"/>
      <c r="G954" s="228"/>
      <c r="H954" s="218"/>
      <c r="I954" s="223"/>
      <c r="J954" s="220"/>
      <c r="K954" s="224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  <c r="AA954" s="95"/>
      <c r="AB954" s="95"/>
      <c r="AC954" s="95"/>
      <c r="AD954" s="95"/>
      <c r="AE954" s="95"/>
    </row>
    <row r="955">
      <c r="A955" s="213"/>
      <c r="B955" s="214"/>
      <c r="C955" s="50"/>
      <c r="D955" s="215"/>
      <c r="E955" s="228"/>
      <c r="F955" s="215"/>
      <c r="G955" s="228"/>
      <c r="H955" s="218"/>
      <c r="I955" s="223"/>
      <c r="J955" s="220"/>
      <c r="K955" s="224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  <c r="AA955" s="95"/>
      <c r="AB955" s="95"/>
      <c r="AC955" s="95"/>
      <c r="AD955" s="95"/>
      <c r="AE955" s="95"/>
    </row>
    <row r="956">
      <c r="A956" s="213"/>
      <c r="B956" s="214"/>
      <c r="C956" s="50"/>
      <c r="D956" s="215"/>
      <c r="E956" s="228"/>
      <c r="F956" s="215"/>
      <c r="G956" s="228"/>
      <c r="H956" s="218"/>
      <c r="I956" s="223"/>
      <c r="J956" s="220"/>
      <c r="K956" s="224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  <c r="AA956" s="95"/>
      <c r="AB956" s="95"/>
      <c r="AC956" s="95"/>
      <c r="AD956" s="95"/>
      <c r="AE956" s="95"/>
    </row>
    <row r="957">
      <c r="A957" s="213"/>
      <c r="B957" s="214"/>
      <c r="C957" s="50"/>
      <c r="D957" s="215"/>
      <c r="E957" s="228"/>
      <c r="F957" s="215"/>
      <c r="G957" s="228"/>
      <c r="H957" s="218"/>
      <c r="I957" s="223"/>
      <c r="J957" s="220"/>
      <c r="K957" s="224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  <c r="AA957" s="95"/>
      <c r="AB957" s="95"/>
      <c r="AC957" s="95"/>
      <c r="AD957" s="95"/>
      <c r="AE957" s="95"/>
    </row>
    <row r="958">
      <c r="A958" s="213"/>
      <c r="B958" s="214"/>
      <c r="C958" s="50"/>
      <c r="D958" s="215"/>
      <c r="E958" s="228"/>
      <c r="F958" s="215"/>
      <c r="G958" s="228"/>
      <c r="H958" s="218"/>
      <c r="I958" s="223"/>
      <c r="J958" s="220"/>
      <c r="K958" s="224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  <c r="AA958" s="95"/>
      <c r="AB958" s="95"/>
      <c r="AC958" s="95"/>
      <c r="AD958" s="95"/>
      <c r="AE958" s="95"/>
    </row>
    <row r="959">
      <c r="A959" s="213"/>
      <c r="B959" s="214"/>
      <c r="C959" s="50"/>
      <c r="D959" s="215"/>
      <c r="E959" s="228"/>
      <c r="F959" s="215"/>
      <c r="G959" s="228"/>
      <c r="H959" s="218"/>
      <c r="I959" s="223"/>
      <c r="J959" s="220"/>
      <c r="K959" s="224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  <c r="AA959" s="95"/>
      <c r="AB959" s="95"/>
      <c r="AC959" s="95"/>
      <c r="AD959" s="95"/>
      <c r="AE959" s="95"/>
    </row>
    <row r="960">
      <c r="A960" s="213"/>
      <c r="B960" s="214"/>
      <c r="C960" s="50"/>
      <c r="D960" s="215"/>
      <c r="E960" s="228"/>
      <c r="F960" s="215"/>
      <c r="G960" s="228"/>
      <c r="H960" s="218"/>
      <c r="I960" s="223"/>
      <c r="J960" s="220"/>
      <c r="K960" s="224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  <c r="AA960" s="95"/>
      <c r="AB960" s="95"/>
      <c r="AC960" s="95"/>
      <c r="AD960" s="95"/>
      <c r="AE960" s="95"/>
    </row>
    <row r="961">
      <c r="A961" s="213"/>
      <c r="B961" s="214"/>
      <c r="C961" s="50"/>
      <c r="D961" s="215"/>
      <c r="E961" s="228"/>
      <c r="F961" s="215"/>
      <c r="G961" s="228"/>
      <c r="H961" s="218"/>
      <c r="I961" s="223"/>
      <c r="J961" s="220"/>
      <c r="K961" s="224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  <c r="AA961" s="95"/>
      <c r="AB961" s="95"/>
      <c r="AC961" s="95"/>
      <c r="AD961" s="95"/>
      <c r="AE961" s="95"/>
    </row>
    <row r="962">
      <c r="A962" s="213"/>
      <c r="B962" s="214"/>
      <c r="C962" s="50"/>
      <c r="D962" s="215"/>
      <c r="E962" s="228"/>
      <c r="F962" s="215"/>
      <c r="G962" s="228"/>
      <c r="H962" s="218"/>
      <c r="I962" s="223"/>
      <c r="J962" s="220"/>
      <c r="K962" s="224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  <c r="AA962" s="95"/>
      <c r="AB962" s="95"/>
      <c r="AC962" s="95"/>
      <c r="AD962" s="95"/>
      <c r="AE962" s="95"/>
    </row>
    <row r="963">
      <c r="A963" s="213"/>
      <c r="B963" s="214"/>
      <c r="C963" s="50"/>
      <c r="D963" s="215"/>
      <c r="E963" s="228"/>
      <c r="F963" s="215"/>
      <c r="G963" s="228"/>
      <c r="H963" s="218"/>
      <c r="I963" s="223"/>
      <c r="J963" s="220"/>
      <c r="K963" s="224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  <c r="AA963" s="95"/>
      <c r="AB963" s="95"/>
      <c r="AC963" s="95"/>
      <c r="AD963" s="95"/>
      <c r="AE963" s="95"/>
    </row>
    <row r="964">
      <c r="A964" s="213"/>
      <c r="B964" s="214"/>
      <c r="C964" s="50"/>
      <c r="D964" s="215"/>
      <c r="E964" s="228"/>
      <c r="F964" s="215"/>
      <c r="G964" s="228"/>
      <c r="H964" s="218"/>
      <c r="I964" s="223"/>
      <c r="J964" s="220"/>
      <c r="K964" s="224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  <c r="AA964" s="95"/>
      <c r="AB964" s="95"/>
      <c r="AC964" s="95"/>
      <c r="AD964" s="95"/>
      <c r="AE964" s="95"/>
    </row>
    <row r="965">
      <c r="A965" s="213"/>
      <c r="B965" s="214"/>
      <c r="C965" s="50"/>
      <c r="D965" s="215"/>
      <c r="E965" s="228"/>
      <c r="F965" s="215"/>
      <c r="G965" s="228"/>
      <c r="H965" s="218"/>
      <c r="I965" s="223"/>
      <c r="J965" s="220"/>
      <c r="K965" s="224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  <c r="AA965" s="95"/>
      <c r="AB965" s="95"/>
      <c r="AC965" s="95"/>
      <c r="AD965" s="95"/>
      <c r="AE965" s="95"/>
    </row>
    <row r="966">
      <c r="A966" s="213"/>
      <c r="B966" s="214"/>
      <c r="C966" s="50"/>
      <c r="D966" s="215"/>
      <c r="E966" s="228"/>
      <c r="F966" s="215"/>
      <c r="G966" s="228"/>
      <c r="H966" s="218"/>
      <c r="I966" s="223"/>
      <c r="J966" s="220"/>
      <c r="K966" s="224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  <c r="AA966" s="95"/>
      <c r="AB966" s="95"/>
      <c r="AC966" s="95"/>
      <c r="AD966" s="95"/>
      <c r="AE966" s="95"/>
    </row>
    <row r="967">
      <c r="A967" s="213"/>
      <c r="B967" s="214"/>
      <c r="C967" s="50"/>
      <c r="D967" s="215"/>
      <c r="E967" s="228"/>
      <c r="F967" s="215"/>
      <c r="G967" s="228"/>
      <c r="H967" s="218"/>
      <c r="I967" s="223"/>
      <c r="J967" s="220"/>
      <c r="K967" s="224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  <c r="AA967" s="95"/>
      <c r="AB967" s="95"/>
      <c r="AC967" s="95"/>
      <c r="AD967" s="95"/>
      <c r="AE967" s="95"/>
    </row>
    <row r="968">
      <c r="A968" s="213"/>
      <c r="B968" s="214"/>
      <c r="C968" s="50"/>
      <c r="D968" s="215"/>
      <c r="E968" s="228"/>
      <c r="F968" s="215"/>
      <c r="G968" s="228"/>
      <c r="H968" s="218"/>
      <c r="I968" s="223"/>
      <c r="J968" s="220"/>
      <c r="K968" s="224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  <c r="AA968" s="95"/>
      <c r="AB968" s="95"/>
      <c r="AC968" s="95"/>
      <c r="AD968" s="95"/>
      <c r="AE968" s="95"/>
    </row>
    <row r="969">
      <c r="A969" s="213"/>
      <c r="B969" s="214"/>
      <c r="C969" s="50"/>
      <c r="D969" s="215"/>
      <c r="E969" s="228"/>
      <c r="F969" s="215"/>
      <c r="G969" s="228"/>
      <c r="H969" s="218"/>
      <c r="I969" s="223"/>
      <c r="J969" s="220"/>
      <c r="K969" s="224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  <c r="AA969" s="95"/>
      <c r="AB969" s="95"/>
      <c r="AC969" s="95"/>
      <c r="AD969" s="95"/>
      <c r="AE969" s="95"/>
    </row>
    <row r="970">
      <c r="A970" s="213"/>
      <c r="B970" s="214"/>
      <c r="C970" s="50"/>
      <c r="D970" s="215"/>
      <c r="E970" s="228"/>
      <c r="F970" s="215"/>
      <c r="G970" s="228"/>
      <c r="H970" s="218"/>
      <c r="I970" s="223"/>
      <c r="J970" s="220"/>
      <c r="K970" s="224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  <c r="AA970" s="95"/>
      <c r="AB970" s="95"/>
      <c r="AC970" s="95"/>
      <c r="AD970" s="95"/>
      <c r="AE970" s="95"/>
    </row>
    <row r="971">
      <c r="A971" s="213"/>
      <c r="B971" s="214"/>
      <c r="C971" s="50"/>
      <c r="D971" s="215"/>
      <c r="E971" s="228"/>
      <c r="F971" s="215"/>
      <c r="G971" s="228"/>
      <c r="H971" s="218"/>
      <c r="I971" s="223"/>
      <c r="J971" s="220"/>
      <c r="K971" s="224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  <c r="AA971" s="95"/>
      <c r="AB971" s="95"/>
      <c r="AC971" s="95"/>
      <c r="AD971" s="95"/>
      <c r="AE971" s="95"/>
    </row>
    <row r="972">
      <c r="A972" s="213"/>
      <c r="B972" s="214"/>
      <c r="C972" s="50"/>
      <c r="D972" s="215"/>
      <c r="E972" s="228"/>
      <c r="F972" s="215"/>
      <c r="G972" s="228"/>
      <c r="H972" s="218"/>
      <c r="I972" s="223"/>
      <c r="J972" s="220"/>
      <c r="K972" s="224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  <c r="AA972" s="95"/>
      <c r="AB972" s="95"/>
      <c r="AC972" s="95"/>
      <c r="AD972" s="95"/>
      <c r="AE972" s="95"/>
    </row>
    <row r="973">
      <c r="A973" s="213"/>
      <c r="B973" s="214"/>
      <c r="C973" s="50"/>
      <c r="D973" s="215"/>
      <c r="E973" s="228"/>
      <c r="F973" s="215"/>
      <c r="G973" s="228"/>
      <c r="H973" s="218"/>
      <c r="I973" s="223"/>
      <c r="J973" s="220"/>
      <c r="K973" s="224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  <c r="AA973" s="95"/>
      <c r="AB973" s="95"/>
      <c r="AC973" s="95"/>
      <c r="AD973" s="95"/>
      <c r="AE973" s="95"/>
    </row>
    <row r="974">
      <c r="A974" s="213"/>
      <c r="B974" s="214"/>
      <c r="C974" s="50"/>
      <c r="D974" s="215"/>
      <c r="E974" s="228"/>
      <c r="F974" s="215"/>
      <c r="G974" s="228"/>
      <c r="H974" s="218"/>
      <c r="I974" s="223"/>
      <c r="J974" s="220"/>
      <c r="K974" s="224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  <c r="AA974" s="95"/>
      <c r="AB974" s="95"/>
      <c r="AC974" s="95"/>
      <c r="AD974" s="95"/>
      <c r="AE974" s="95"/>
    </row>
    <row r="975">
      <c r="A975" s="213"/>
      <c r="B975" s="214"/>
      <c r="C975" s="50"/>
      <c r="D975" s="215"/>
      <c r="E975" s="228"/>
      <c r="F975" s="215"/>
      <c r="G975" s="228"/>
      <c r="H975" s="218"/>
      <c r="I975" s="223"/>
      <c r="J975" s="220"/>
      <c r="K975" s="224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  <c r="AA975" s="95"/>
      <c r="AB975" s="95"/>
      <c r="AC975" s="95"/>
      <c r="AD975" s="95"/>
      <c r="AE975" s="95"/>
    </row>
    <row r="976">
      <c r="A976" s="213"/>
      <c r="B976" s="214"/>
      <c r="C976" s="50"/>
      <c r="D976" s="215"/>
      <c r="E976" s="228"/>
      <c r="F976" s="215"/>
      <c r="G976" s="228"/>
      <c r="H976" s="218"/>
      <c r="I976" s="223"/>
      <c r="J976" s="220"/>
      <c r="K976" s="224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  <c r="AA976" s="95"/>
      <c r="AB976" s="95"/>
      <c r="AC976" s="95"/>
      <c r="AD976" s="95"/>
      <c r="AE976" s="95"/>
    </row>
    <row r="977">
      <c r="A977" s="213"/>
      <c r="B977" s="214"/>
      <c r="C977" s="50"/>
      <c r="D977" s="215"/>
      <c r="E977" s="228"/>
      <c r="F977" s="215"/>
      <c r="G977" s="228"/>
      <c r="H977" s="218"/>
      <c r="I977" s="223"/>
      <c r="J977" s="220"/>
      <c r="K977" s="224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  <c r="AA977" s="95"/>
      <c r="AB977" s="95"/>
      <c r="AC977" s="95"/>
      <c r="AD977" s="95"/>
      <c r="AE977" s="95"/>
    </row>
    <row r="978">
      <c r="A978" s="213"/>
      <c r="B978" s="214"/>
      <c r="C978" s="50"/>
      <c r="D978" s="215"/>
      <c r="E978" s="228"/>
      <c r="F978" s="215"/>
      <c r="G978" s="228"/>
      <c r="H978" s="218"/>
      <c r="I978" s="223"/>
      <c r="J978" s="220"/>
      <c r="K978" s="224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  <c r="AA978" s="95"/>
      <c r="AB978" s="95"/>
      <c r="AC978" s="95"/>
      <c r="AD978" s="95"/>
      <c r="AE978" s="95"/>
    </row>
    <row r="979">
      <c r="A979" s="213"/>
      <c r="B979" s="214"/>
      <c r="C979" s="50"/>
      <c r="D979" s="215"/>
      <c r="E979" s="228"/>
      <c r="F979" s="215"/>
      <c r="G979" s="228"/>
      <c r="H979" s="218"/>
      <c r="I979" s="223"/>
      <c r="J979" s="220"/>
      <c r="K979" s="224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  <c r="AA979" s="95"/>
      <c r="AB979" s="95"/>
      <c r="AC979" s="95"/>
      <c r="AD979" s="95"/>
      <c r="AE979" s="95"/>
    </row>
    <row r="980">
      <c r="A980" s="213"/>
      <c r="B980" s="214"/>
      <c r="C980" s="50"/>
      <c r="D980" s="215"/>
      <c r="E980" s="228"/>
      <c r="F980" s="215"/>
      <c r="G980" s="228"/>
      <c r="H980" s="218"/>
      <c r="I980" s="223"/>
      <c r="J980" s="220"/>
      <c r="K980" s="224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  <c r="AA980" s="95"/>
      <c r="AB980" s="95"/>
      <c r="AC980" s="95"/>
      <c r="AD980" s="95"/>
      <c r="AE980" s="95"/>
    </row>
    <row r="981">
      <c r="A981" s="213"/>
      <c r="B981" s="214"/>
      <c r="C981" s="50"/>
      <c r="D981" s="215"/>
      <c r="E981" s="228"/>
      <c r="F981" s="215"/>
      <c r="G981" s="228"/>
      <c r="H981" s="218"/>
      <c r="I981" s="223"/>
      <c r="J981" s="220"/>
      <c r="K981" s="224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  <c r="AA981" s="95"/>
      <c r="AB981" s="95"/>
      <c r="AC981" s="95"/>
      <c r="AD981" s="95"/>
      <c r="AE981" s="95"/>
    </row>
    <row r="982">
      <c r="A982" s="213"/>
      <c r="B982" s="214"/>
      <c r="C982" s="50"/>
      <c r="D982" s="215"/>
      <c r="E982" s="228"/>
      <c r="F982" s="215"/>
      <c r="G982" s="228"/>
      <c r="H982" s="218"/>
      <c r="I982" s="223"/>
      <c r="J982" s="220"/>
      <c r="K982" s="224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  <c r="AA982" s="95"/>
      <c r="AB982" s="95"/>
      <c r="AC982" s="95"/>
      <c r="AD982" s="95"/>
      <c r="AE982" s="95"/>
    </row>
    <row r="983">
      <c r="A983" s="213"/>
      <c r="B983" s="214"/>
      <c r="C983" s="50"/>
      <c r="D983" s="215"/>
      <c r="E983" s="228"/>
      <c r="F983" s="215"/>
      <c r="G983" s="228"/>
      <c r="H983" s="218"/>
      <c r="I983" s="223"/>
      <c r="J983" s="220"/>
      <c r="K983" s="224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  <c r="AA983" s="95"/>
      <c r="AB983" s="95"/>
      <c r="AC983" s="95"/>
      <c r="AD983" s="95"/>
      <c r="AE983" s="95"/>
    </row>
    <row r="984">
      <c r="A984" s="213"/>
      <c r="B984" s="214"/>
      <c r="C984" s="50"/>
      <c r="D984" s="215"/>
      <c r="E984" s="228"/>
      <c r="F984" s="215"/>
      <c r="G984" s="228"/>
      <c r="H984" s="218"/>
      <c r="I984" s="223"/>
      <c r="J984" s="220"/>
      <c r="K984" s="224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  <c r="AA984" s="95"/>
      <c r="AB984" s="95"/>
      <c r="AC984" s="95"/>
      <c r="AD984" s="95"/>
      <c r="AE984" s="95"/>
    </row>
    <row r="985">
      <c r="A985" s="213"/>
      <c r="B985" s="214"/>
      <c r="C985" s="50"/>
      <c r="D985" s="215"/>
      <c r="E985" s="228"/>
      <c r="F985" s="215"/>
      <c r="G985" s="228"/>
      <c r="H985" s="218"/>
      <c r="I985" s="223"/>
      <c r="J985" s="220"/>
      <c r="K985" s="224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  <c r="AA985" s="95"/>
      <c r="AB985" s="95"/>
      <c r="AC985" s="95"/>
      <c r="AD985" s="95"/>
      <c r="AE985" s="95"/>
    </row>
    <row r="986">
      <c r="A986" s="213"/>
      <c r="B986" s="214"/>
      <c r="C986" s="50"/>
      <c r="D986" s="215"/>
      <c r="E986" s="228"/>
      <c r="F986" s="215"/>
      <c r="G986" s="228"/>
      <c r="H986" s="218"/>
      <c r="I986" s="223"/>
      <c r="J986" s="220"/>
      <c r="K986" s="224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  <c r="AA986" s="95"/>
      <c r="AB986" s="95"/>
      <c r="AC986" s="95"/>
      <c r="AD986" s="95"/>
      <c r="AE986" s="95"/>
    </row>
    <row r="987">
      <c r="A987" s="213"/>
      <c r="B987" s="214"/>
      <c r="C987" s="50"/>
      <c r="D987" s="215"/>
      <c r="E987" s="228"/>
      <c r="F987" s="215"/>
      <c r="G987" s="228"/>
      <c r="H987" s="218"/>
      <c r="I987" s="223"/>
      <c r="J987" s="220"/>
      <c r="K987" s="224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  <c r="AA987" s="95"/>
      <c r="AB987" s="95"/>
      <c r="AC987" s="95"/>
      <c r="AD987" s="95"/>
      <c r="AE987" s="95"/>
    </row>
    <row r="988">
      <c r="A988" s="213"/>
      <c r="B988" s="214"/>
      <c r="C988" s="50"/>
      <c r="D988" s="215"/>
      <c r="E988" s="228"/>
      <c r="F988" s="215"/>
      <c r="G988" s="228"/>
      <c r="H988" s="218"/>
      <c r="I988" s="223"/>
      <c r="J988" s="220"/>
      <c r="K988" s="224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  <c r="AA988" s="95"/>
      <c r="AB988" s="95"/>
      <c r="AC988" s="95"/>
      <c r="AD988" s="95"/>
      <c r="AE988" s="95"/>
    </row>
    <row r="989">
      <c r="A989" s="213"/>
      <c r="B989" s="214"/>
      <c r="C989" s="50"/>
      <c r="D989" s="215"/>
      <c r="E989" s="228"/>
      <c r="F989" s="215"/>
      <c r="G989" s="228"/>
      <c r="H989" s="218"/>
      <c r="I989" s="223"/>
      <c r="J989" s="220"/>
      <c r="K989" s="224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  <c r="AA989" s="95"/>
      <c r="AB989" s="95"/>
      <c r="AC989" s="95"/>
      <c r="AD989" s="95"/>
      <c r="AE989" s="95"/>
    </row>
    <row r="990">
      <c r="A990" s="213"/>
      <c r="B990" s="214"/>
      <c r="C990" s="50"/>
      <c r="D990" s="215"/>
      <c r="E990" s="228"/>
      <c r="F990" s="215"/>
      <c r="G990" s="228"/>
      <c r="H990" s="218"/>
      <c r="I990" s="223"/>
      <c r="J990" s="220"/>
      <c r="K990" s="224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  <c r="AA990" s="95"/>
      <c r="AB990" s="95"/>
      <c r="AC990" s="95"/>
      <c r="AD990" s="95"/>
      <c r="AE990" s="95"/>
    </row>
    <row r="991">
      <c r="A991" s="213"/>
      <c r="B991" s="214"/>
      <c r="C991" s="50"/>
      <c r="D991" s="215"/>
      <c r="E991" s="228"/>
      <c r="F991" s="215"/>
      <c r="G991" s="228"/>
      <c r="H991" s="218"/>
      <c r="I991" s="223"/>
      <c r="J991" s="220"/>
      <c r="K991" s="224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  <c r="AA991" s="95"/>
      <c r="AB991" s="95"/>
      <c r="AC991" s="95"/>
      <c r="AD991" s="95"/>
      <c r="AE991" s="95"/>
    </row>
    <row r="992">
      <c r="A992" s="213"/>
      <c r="B992" s="214"/>
      <c r="C992" s="50"/>
      <c r="D992" s="215"/>
      <c r="E992" s="228"/>
      <c r="F992" s="215"/>
      <c r="G992" s="228"/>
      <c r="H992" s="218"/>
      <c r="I992" s="223"/>
      <c r="J992" s="220"/>
      <c r="K992" s="224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  <c r="AA992" s="95"/>
      <c r="AB992" s="95"/>
      <c r="AC992" s="95"/>
      <c r="AD992" s="95"/>
      <c r="AE992" s="95"/>
    </row>
    <row r="993">
      <c r="A993" s="213"/>
      <c r="B993" s="214"/>
      <c r="C993" s="50"/>
      <c r="D993" s="215"/>
      <c r="E993" s="228"/>
      <c r="F993" s="215"/>
      <c r="G993" s="228"/>
      <c r="H993" s="218"/>
      <c r="I993" s="223"/>
      <c r="J993" s="220"/>
      <c r="K993" s="224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  <c r="AA993" s="95"/>
      <c r="AB993" s="95"/>
      <c r="AC993" s="95"/>
      <c r="AD993" s="95"/>
      <c r="AE993" s="95"/>
    </row>
    <row r="994">
      <c r="A994" s="213"/>
      <c r="B994" s="214"/>
      <c r="C994" s="50"/>
      <c r="D994" s="215"/>
      <c r="E994" s="228"/>
      <c r="F994" s="215"/>
      <c r="G994" s="228"/>
      <c r="H994" s="218"/>
      <c r="I994" s="223"/>
      <c r="J994" s="220"/>
      <c r="K994" s="224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  <c r="AA994" s="95"/>
      <c r="AB994" s="95"/>
      <c r="AC994" s="95"/>
      <c r="AD994" s="95"/>
      <c r="AE994" s="95"/>
    </row>
    <row r="995">
      <c r="A995" s="213"/>
      <c r="B995" s="214"/>
      <c r="C995" s="50"/>
      <c r="D995" s="215"/>
      <c r="E995" s="228"/>
      <c r="F995" s="215"/>
      <c r="G995" s="228"/>
      <c r="H995" s="218"/>
      <c r="I995" s="223"/>
      <c r="J995" s="220"/>
      <c r="K995" s="224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  <c r="AA995" s="95"/>
      <c r="AB995" s="95"/>
      <c r="AC995" s="95"/>
      <c r="AD995" s="95"/>
      <c r="AE995" s="95"/>
    </row>
    <row r="996">
      <c r="A996" s="213"/>
      <c r="B996" s="214"/>
      <c r="C996" s="50"/>
      <c r="D996" s="215"/>
      <c r="E996" s="228"/>
      <c r="F996" s="215"/>
      <c r="G996" s="228"/>
      <c r="H996" s="218"/>
      <c r="I996" s="223"/>
      <c r="J996" s="220"/>
      <c r="K996" s="224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  <c r="AA996" s="95"/>
      <c r="AB996" s="95"/>
      <c r="AC996" s="95"/>
      <c r="AD996" s="95"/>
      <c r="AE996" s="95"/>
    </row>
    <row r="997">
      <c r="A997" s="213"/>
      <c r="B997" s="214"/>
      <c r="C997" s="50"/>
      <c r="D997" s="215"/>
      <c r="E997" s="228"/>
      <c r="F997" s="215"/>
      <c r="G997" s="228"/>
      <c r="H997" s="218"/>
      <c r="I997" s="223"/>
      <c r="J997" s="220"/>
      <c r="K997" s="224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  <c r="AA997" s="95"/>
      <c r="AB997" s="95"/>
      <c r="AC997" s="95"/>
      <c r="AD997" s="95"/>
      <c r="AE997" s="95"/>
    </row>
    <row r="998">
      <c r="A998" s="213"/>
      <c r="B998" s="214"/>
      <c r="C998" s="50"/>
      <c r="D998" s="215"/>
      <c r="E998" s="228"/>
      <c r="F998" s="215"/>
      <c r="G998" s="228"/>
      <c r="H998" s="218"/>
      <c r="I998" s="223"/>
      <c r="J998" s="220"/>
      <c r="K998" s="224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  <c r="AA998" s="95"/>
      <c r="AB998" s="95"/>
      <c r="AC998" s="95"/>
      <c r="AD998" s="95"/>
      <c r="AE998" s="95"/>
    </row>
    <row r="999">
      <c r="A999" s="213"/>
      <c r="B999" s="214"/>
      <c r="C999" s="50"/>
      <c r="D999" s="215"/>
      <c r="E999" s="228"/>
      <c r="F999" s="215"/>
      <c r="G999" s="228"/>
      <c r="H999" s="218"/>
      <c r="I999" s="223"/>
      <c r="J999" s="220"/>
      <c r="K999" s="224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  <c r="AA999" s="95"/>
      <c r="AB999" s="95"/>
      <c r="AC999" s="95"/>
      <c r="AD999" s="95"/>
      <c r="AE999" s="95"/>
    </row>
    <row r="1000">
      <c r="A1000" s="213"/>
      <c r="B1000" s="214"/>
      <c r="C1000" s="50"/>
      <c r="D1000" s="215"/>
      <c r="E1000" s="228"/>
      <c r="F1000" s="215"/>
      <c r="G1000" s="228"/>
      <c r="H1000" s="218"/>
      <c r="I1000" s="223"/>
      <c r="J1000" s="220"/>
      <c r="K1000" s="224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  <c r="AA1000" s="95"/>
      <c r="AB1000" s="95"/>
      <c r="AC1000" s="95"/>
      <c r="AD1000" s="95"/>
      <c r="AE1000" s="95"/>
    </row>
    <row r="1001">
      <c r="A1001" s="213"/>
      <c r="B1001" s="214"/>
      <c r="C1001" s="50"/>
      <c r="D1001" s="215"/>
      <c r="E1001" s="228"/>
      <c r="F1001" s="215"/>
      <c r="G1001" s="228"/>
      <c r="H1001" s="218"/>
      <c r="I1001" s="223"/>
      <c r="J1001" s="220"/>
      <c r="K1001" s="224"/>
      <c r="L1001" s="95"/>
      <c r="M1001" s="95"/>
      <c r="N1001" s="95"/>
      <c r="O1001" s="95"/>
      <c r="P1001" s="95"/>
      <c r="Q1001" s="95"/>
      <c r="R1001" s="95"/>
      <c r="S1001" s="95"/>
      <c r="T1001" s="95"/>
      <c r="U1001" s="95"/>
      <c r="V1001" s="95"/>
      <c r="W1001" s="95"/>
      <c r="X1001" s="95"/>
      <c r="Y1001" s="95"/>
      <c r="Z1001" s="95"/>
      <c r="AA1001" s="95"/>
      <c r="AB1001" s="95"/>
      <c r="AC1001" s="95"/>
      <c r="AD1001" s="95"/>
      <c r="AE1001" s="95"/>
    </row>
    <row r="1002">
      <c r="A1002" s="213"/>
      <c r="B1002" s="214"/>
      <c r="C1002" s="50"/>
      <c r="D1002" s="215"/>
      <c r="E1002" s="228"/>
      <c r="F1002" s="215"/>
      <c r="G1002" s="228"/>
      <c r="H1002" s="218"/>
      <c r="I1002" s="223"/>
      <c r="J1002" s="220"/>
      <c r="K1002" s="224"/>
      <c r="L1002" s="95"/>
      <c r="M1002" s="95"/>
      <c r="N1002" s="95"/>
      <c r="O1002" s="95"/>
      <c r="P1002" s="95"/>
      <c r="Q1002" s="95"/>
      <c r="R1002" s="95"/>
      <c r="S1002" s="95"/>
      <c r="T1002" s="95"/>
      <c r="U1002" s="95"/>
      <c r="V1002" s="95"/>
      <c r="W1002" s="95"/>
      <c r="X1002" s="95"/>
      <c r="Y1002" s="95"/>
      <c r="Z1002" s="95"/>
      <c r="AA1002" s="95"/>
      <c r="AB1002" s="95"/>
      <c r="AC1002" s="95"/>
      <c r="AD1002" s="95"/>
      <c r="AE1002" s="95"/>
    </row>
  </sheetData>
  <hyperlinks>
    <hyperlink r:id="rId1" ref="D2"/>
    <hyperlink r:id="rId2" ref="E2"/>
    <hyperlink r:id="rId3" ref="F2"/>
    <hyperlink r:id="rId4" ref="G2"/>
  </hyperlin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3.86"/>
    <col customWidth="1" min="2" max="2" width="16.43"/>
    <col customWidth="1" min="3" max="3" width="10.14"/>
    <col customWidth="1" min="4" max="26" width="8.86"/>
  </cols>
  <sheetData>
    <row r="1">
      <c r="A1" s="1" t="s">
        <v>60</v>
      </c>
    </row>
    <row r="3">
      <c r="A3" s="2"/>
      <c r="B3" s="2"/>
      <c r="C3" s="11"/>
    </row>
    <row r="4">
      <c r="A4" s="12"/>
      <c r="B4" s="4" t="s">
        <v>1</v>
      </c>
      <c r="C4" s="11" t="s">
        <v>61</v>
      </c>
    </row>
    <row r="5">
      <c r="A5" s="12"/>
      <c r="B5" s="4" t="s">
        <v>2</v>
      </c>
      <c r="C5" s="11" t="s">
        <v>62</v>
      </c>
    </row>
    <row r="6">
      <c r="A6" s="12"/>
      <c r="B6" s="4" t="s">
        <v>3</v>
      </c>
      <c r="C6" s="13">
        <v>5.0</v>
      </c>
    </row>
    <row r="7">
      <c r="A7" s="12"/>
      <c r="B7" s="4" t="s">
        <v>4</v>
      </c>
      <c r="C7" s="11" t="s">
        <v>63</v>
      </c>
    </row>
    <row r="8">
      <c r="A8" s="12"/>
      <c r="B8" s="4" t="s">
        <v>5</v>
      </c>
      <c r="C8" s="14">
        <v>36892.0</v>
      </c>
    </row>
    <row r="9">
      <c r="A9" s="12"/>
      <c r="B9" s="4" t="s">
        <v>6</v>
      </c>
      <c r="C9" s="11" t="s">
        <v>64</v>
      </c>
    </row>
    <row r="10">
      <c r="A10" s="12" t="s">
        <v>65</v>
      </c>
      <c r="B10" s="4" t="s">
        <v>66</v>
      </c>
      <c r="C10" s="11"/>
    </row>
    <row r="11">
      <c r="A11" s="2"/>
      <c r="B11" s="2"/>
      <c r="C11" s="11"/>
    </row>
    <row r="12">
      <c r="A12" s="15" t="s">
        <v>67</v>
      </c>
      <c r="B12" s="16" t="s">
        <v>68</v>
      </c>
      <c r="C12" s="16"/>
    </row>
    <row r="13">
      <c r="A13" s="15" t="s">
        <v>69</v>
      </c>
      <c r="B13" s="16" t="s">
        <v>68</v>
      </c>
      <c r="C13" s="16"/>
    </row>
    <row r="14">
      <c r="A14" s="15" t="s">
        <v>70</v>
      </c>
      <c r="B14" s="16" t="s">
        <v>68</v>
      </c>
      <c r="C14" s="16"/>
    </row>
    <row r="15">
      <c r="A15" s="15" t="s">
        <v>71</v>
      </c>
      <c r="B15" s="16" t="s">
        <v>68</v>
      </c>
      <c r="C15" s="16"/>
    </row>
    <row r="16">
      <c r="A16" s="15" t="s">
        <v>72</v>
      </c>
      <c r="B16" s="16" t="s">
        <v>68</v>
      </c>
      <c r="C16" s="16"/>
    </row>
    <row r="17">
      <c r="A17" s="17" t="s">
        <v>73</v>
      </c>
      <c r="B17" s="16" t="s">
        <v>68</v>
      </c>
      <c r="C17" s="16"/>
    </row>
    <row r="18">
      <c r="A18" s="15" t="s">
        <v>74</v>
      </c>
      <c r="B18" s="16" t="s">
        <v>68</v>
      </c>
      <c r="C18" s="16"/>
    </row>
    <row r="19">
      <c r="A19" s="15" t="s">
        <v>75</v>
      </c>
      <c r="B19" s="16" t="s">
        <v>68</v>
      </c>
      <c r="C19" s="16"/>
    </row>
    <row r="20">
      <c r="A20" s="15" t="s">
        <v>76</v>
      </c>
      <c r="B20" s="16" t="s">
        <v>68</v>
      </c>
      <c r="C20" s="16"/>
    </row>
    <row r="21">
      <c r="A21" s="15" t="s">
        <v>77</v>
      </c>
      <c r="B21" s="16" t="s">
        <v>68</v>
      </c>
      <c r="C21" s="16"/>
    </row>
    <row r="22">
      <c r="A22" s="15" t="s">
        <v>78</v>
      </c>
      <c r="B22" s="16" t="s">
        <v>68</v>
      </c>
      <c r="C22" s="16"/>
    </row>
    <row r="23">
      <c r="A23" s="15" t="s">
        <v>79</v>
      </c>
      <c r="B23" s="16" t="s">
        <v>68</v>
      </c>
      <c r="C23" s="16"/>
    </row>
    <row r="24">
      <c r="A24" s="15" t="s">
        <v>80</v>
      </c>
      <c r="B24" s="16" t="s">
        <v>68</v>
      </c>
      <c r="C24" s="16"/>
    </row>
    <row r="25">
      <c r="A25" s="15" t="s">
        <v>81</v>
      </c>
      <c r="B25" s="16" t="s">
        <v>68</v>
      </c>
      <c r="C25" s="16"/>
    </row>
    <row r="26">
      <c r="A26" s="15" t="s">
        <v>82</v>
      </c>
      <c r="B26" s="16" t="s">
        <v>68</v>
      </c>
      <c r="C26" s="16"/>
    </row>
    <row r="27">
      <c r="A27" s="15" t="s">
        <v>83</v>
      </c>
      <c r="B27" s="16" t="s">
        <v>68</v>
      </c>
      <c r="C27" s="16"/>
    </row>
    <row r="28">
      <c r="A28" s="15" t="s">
        <v>84</v>
      </c>
      <c r="B28" s="16" t="s">
        <v>68</v>
      </c>
      <c r="C28" s="16"/>
    </row>
    <row r="29">
      <c r="A29" s="15" t="s">
        <v>85</v>
      </c>
      <c r="B29" s="16" t="s">
        <v>68</v>
      </c>
      <c r="C29" s="16"/>
    </row>
    <row r="30">
      <c r="A30" s="17" t="s">
        <v>86</v>
      </c>
      <c r="B30" s="16" t="s">
        <v>68</v>
      </c>
      <c r="C30" s="16"/>
    </row>
    <row r="31">
      <c r="A31" s="15" t="s">
        <v>87</v>
      </c>
      <c r="B31" s="16" t="s">
        <v>68</v>
      </c>
      <c r="C31" s="16"/>
    </row>
    <row r="32">
      <c r="A32" s="15" t="s">
        <v>88</v>
      </c>
      <c r="B32" s="16" t="s">
        <v>68</v>
      </c>
      <c r="C32" s="16"/>
    </row>
    <row r="33">
      <c r="A33" s="17" t="s">
        <v>89</v>
      </c>
      <c r="B33" s="16" t="s">
        <v>68</v>
      </c>
      <c r="C33" s="16"/>
    </row>
    <row r="34">
      <c r="A34" s="17" t="s">
        <v>90</v>
      </c>
      <c r="B34" s="16" t="s">
        <v>68</v>
      </c>
      <c r="C34" s="16"/>
    </row>
    <row r="35" ht="15.75" customHeight="1">
      <c r="A35" s="15" t="s">
        <v>91</v>
      </c>
      <c r="B35" s="16" t="s">
        <v>92</v>
      </c>
      <c r="C35" s="11"/>
    </row>
    <row r="36">
      <c r="A36" s="15" t="s">
        <v>93</v>
      </c>
      <c r="B36" s="16" t="s">
        <v>92</v>
      </c>
      <c r="C36" s="11"/>
    </row>
    <row r="37">
      <c r="A37" s="15" t="s">
        <v>94</v>
      </c>
      <c r="B37" s="16" t="s">
        <v>92</v>
      </c>
      <c r="C37" s="11"/>
    </row>
    <row r="38">
      <c r="A38" s="15" t="s">
        <v>95</v>
      </c>
      <c r="B38" s="16" t="s">
        <v>92</v>
      </c>
      <c r="C38" s="11"/>
    </row>
    <row r="39">
      <c r="A39" s="15" t="s">
        <v>96</v>
      </c>
      <c r="B39" s="16" t="s">
        <v>92</v>
      </c>
      <c r="C39" s="11"/>
    </row>
    <row r="40">
      <c r="A40" s="15" t="s">
        <v>97</v>
      </c>
      <c r="B40" s="16" t="s">
        <v>92</v>
      </c>
      <c r="C40" s="11" t="s">
        <v>98</v>
      </c>
    </row>
    <row r="41">
      <c r="A41" s="17" t="s">
        <v>99</v>
      </c>
      <c r="B41" s="16" t="s">
        <v>92</v>
      </c>
      <c r="C41" s="11" t="s">
        <v>98</v>
      </c>
    </row>
    <row r="42">
      <c r="A42" s="17" t="s">
        <v>100</v>
      </c>
      <c r="B42" s="16" t="s">
        <v>92</v>
      </c>
      <c r="C42" s="11" t="s">
        <v>98</v>
      </c>
    </row>
    <row r="43">
      <c r="A43" s="15" t="s">
        <v>101</v>
      </c>
      <c r="B43" s="16" t="s">
        <v>92</v>
      </c>
      <c r="C43" s="11"/>
    </row>
    <row r="44">
      <c r="A44" s="15" t="s">
        <v>102</v>
      </c>
      <c r="B44" s="16" t="s">
        <v>92</v>
      </c>
      <c r="C44" s="11"/>
    </row>
    <row r="45">
      <c r="A45" s="15" t="s">
        <v>103</v>
      </c>
      <c r="B45" s="16" t="s">
        <v>92</v>
      </c>
      <c r="C45" s="11"/>
    </row>
    <row r="46">
      <c r="A46" s="15" t="s">
        <v>104</v>
      </c>
      <c r="B46" s="16" t="s">
        <v>92</v>
      </c>
      <c r="C46" s="11"/>
    </row>
    <row r="47">
      <c r="A47" s="18" t="s">
        <v>105</v>
      </c>
      <c r="B47" s="16" t="s">
        <v>92</v>
      </c>
      <c r="C47" s="11" t="s">
        <v>98</v>
      </c>
    </row>
    <row r="48">
      <c r="A48" s="15" t="s">
        <v>106</v>
      </c>
      <c r="B48" s="16" t="s">
        <v>92</v>
      </c>
      <c r="C48" s="11" t="s">
        <v>98</v>
      </c>
    </row>
    <row r="49">
      <c r="A49" s="15" t="s">
        <v>107</v>
      </c>
      <c r="B49" s="16" t="s">
        <v>92</v>
      </c>
      <c r="C49" s="11" t="s">
        <v>98</v>
      </c>
    </row>
    <row r="50">
      <c r="A50" s="18" t="s">
        <v>108</v>
      </c>
      <c r="B50" s="16" t="s">
        <v>92</v>
      </c>
      <c r="C50" s="11" t="s">
        <v>109</v>
      </c>
    </row>
    <row r="51">
      <c r="A51" s="2"/>
      <c r="B51" s="2"/>
      <c r="C51" s="11"/>
    </row>
    <row r="52">
      <c r="A52" s="2"/>
      <c r="B52" s="2"/>
      <c r="C52" s="11"/>
    </row>
    <row r="53">
      <c r="A53" s="2"/>
      <c r="B53" s="2"/>
      <c r="C53" s="11"/>
    </row>
    <row r="54">
      <c r="A54" s="2"/>
      <c r="B54" s="2"/>
      <c r="C54" s="11"/>
    </row>
    <row r="55">
      <c r="A55" s="2"/>
      <c r="B55" s="2"/>
      <c r="C55" s="11"/>
    </row>
    <row r="56">
      <c r="A56" s="2"/>
      <c r="B56" s="2"/>
      <c r="C56" s="11"/>
    </row>
    <row r="57">
      <c r="A57" s="2"/>
      <c r="B57" s="2"/>
      <c r="C57" s="11"/>
    </row>
    <row r="58">
      <c r="A58" s="2"/>
      <c r="B58" s="2"/>
      <c r="C58" s="11"/>
    </row>
    <row r="59">
      <c r="A59" s="2"/>
      <c r="B59" s="2"/>
      <c r="C59" s="11"/>
    </row>
    <row r="60">
      <c r="A60" s="2"/>
      <c r="B60" s="2"/>
      <c r="C60" s="11"/>
    </row>
    <row r="61">
      <c r="A61" s="2"/>
      <c r="B61" s="2"/>
      <c r="C61" s="11"/>
    </row>
    <row r="62">
      <c r="A62" s="2"/>
      <c r="B62" s="2"/>
      <c r="C62" s="11"/>
    </row>
    <row r="63">
      <c r="A63" s="2"/>
      <c r="B63" s="2"/>
      <c r="C63" s="11"/>
    </row>
    <row r="64">
      <c r="A64" s="2"/>
      <c r="B64" s="2"/>
      <c r="C64" s="11"/>
    </row>
    <row r="65">
      <c r="A65" s="2"/>
      <c r="B65" s="2"/>
      <c r="C65" s="11"/>
    </row>
    <row r="66">
      <c r="A66" s="2"/>
      <c r="B66" s="2"/>
      <c r="C66" s="11"/>
    </row>
    <row r="67">
      <c r="A67" s="2"/>
      <c r="B67" s="2"/>
      <c r="C67" s="11"/>
    </row>
    <row r="68">
      <c r="A68" s="2"/>
      <c r="B68" s="2"/>
      <c r="C68" s="11"/>
    </row>
    <row r="69">
      <c r="A69" s="2"/>
      <c r="B69" s="2"/>
      <c r="C69" s="11"/>
    </row>
    <row r="70">
      <c r="A70" s="2"/>
      <c r="B70" s="2"/>
      <c r="C70" s="11"/>
    </row>
    <row r="71">
      <c r="A71" s="2"/>
      <c r="B71" s="2"/>
      <c r="C71" s="11"/>
    </row>
    <row r="72">
      <c r="A72" s="2"/>
      <c r="B72" s="2"/>
      <c r="C72" s="11"/>
    </row>
    <row r="73">
      <c r="A73" s="2"/>
      <c r="B73" s="2"/>
      <c r="C73" s="11"/>
    </row>
    <row r="74">
      <c r="A74" s="2"/>
      <c r="B74" s="2"/>
      <c r="C74" s="11"/>
    </row>
    <row r="75">
      <c r="A75" s="2"/>
      <c r="B75" s="2"/>
      <c r="C75" s="11"/>
    </row>
    <row r="76">
      <c r="A76" s="2"/>
      <c r="B76" s="2"/>
      <c r="C76" s="11"/>
    </row>
    <row r="77">
      <c r="A77" s="2"/>
      <c r="B77" s="2"/>
      <c r="C77" s="11"/>
    </row>
    <row r="78">
      <c r="A78" s="2"/>
      <c r="B78" s="2"/>
      <c r="C78" s="11"/>
    </row>
    <row r="79">
      <c r="A79" s="2"/>
      <c r="B79" s="2"/>
      <c r="C79" s="11"/>
    </row>
    <row r="80">
      <c r="A80" s="2"/>
      <c r="B80" s="2"/>
      <c r="C80" s="11"/>
    </row>
    <row r="81">
      <c r="A81" s="2"/>
      <c r="B81" s="2"/>
      <c r="C81" s="11"/>
    </row>
    <row r="82">
      <c r="A82" s="2"/>
      <c r="B82" s="2"/>
      <c r="C82" s="11"/>
    </row>
    <row r="83">
      <c r="A83" s="2"/>
      <c r="B83" s="2"/>
      <c r="C83" s="11"/>
    </row>
    <row r="84">
      <c r="A84" s="2"/>
      <c r="B84" s="2"/>
      <c r="C84" s="11"/>
    </row>
    <row r="85">
      <c r="A85" s="2"/>
      <c r="B85" s="2"/>
      <c r="C85" s="11"/>
    </row>
    <row r="86">
      <c r="A86" s="2"/>
      <c r="B86" s="2"/>
      <c r="C86" s="11"/>
    </row>
    <row r="87">
      <c r="A87" s="2"/>
      <c r="B87" s="2"/>
      <c r="C87" s="11"/>
    </row>
    <row r="88">
      <c r="A88" s="2"/>
      <c r="B88" s="2"/>
      <c r="C88" s="11"/>
    </row>
    <row r="89">
      <c r="A89" s="2"/>
      <c r="B89" s="2"/>
      <c r="C89" s="11"/>
    </row>
    <row r="90">
      <c r="A90" s="2"/>
      <c r="B90" s="2"/>
      <c r="C90" s="11"/>
    </row>
    <row r="91">
      <c r="A91" s="2"/>
      <c r="B91" s="2"/>
      <c r="C91" s="11"/>
    </row>
    <row r="92">
      <c r="A92" s="2"/>
      <c r="B92" s="2"/>
      <c r="C92" s="11"/>
    </row>
    <row r="93">
      <c r="A93" s="2"/>
      <c r="B93" s="2"/>
      <c r="C93" s="11"/>
    </row>
    <row r="94">
      <c r="A94" s="2"/>
      <c r="B94" s="2"/>
      <c r="C94" s="11"/>
    </row>
    <row r="95">
      <c r="A95" s="2"/>
      <c r="B95" s="2"/>
      <c r="C95" s="11"/>
    </row>
    <row r="96">
      <c r="A96" s="2"/>
      <c r="B96" s="2"/>
      <c r="C96" s="11"/>
    </row>
    <row r="97">
      <c r="A97" s="2"/>
      <c r="B97" s="2"/>
      <c r="C97" s="11"/>
    </row>
    <row r="98">
      <c r="A98" s="2"/>
      <c r="B98" s="2"/>
      <c r="C98" s="11"/>
    </row>
    <row r="99">
      <c r="A99" s="2"/>
      <c r="B99" s="2"/>
      <c r="C99" s="11"/>
    </row>
    <row r="100">
      <c r="A100" s="2"/>
      <c r="B100" s="2"/>
      <c r="C100" s="11"/>
    </row>
    <row r="101">
      <c r="A101" s="2"/>
      <c r="B101" s="2"/>
      <c r="C101" s="11"/>
    </row>
    <row r="102">
      <c r="A102" s="2"/>
      <c r="B102" s="2"/>
      <c r="C102" s="11"/>
    </row>
    <row r="103">
      <c r="A103" s="2"/>
      <c r="B103" s="2"/>
      <c r="C103" s="11"/>
    </row>
    <row r="104">
      <c r="A104" s="2"/>
      <c r="B104" s="2"/>
      <c r="C104" s="11"/>
    </row>
    <row r="105">
      <c r="A105" s="2"/>
      <c r="B105" s="2"/>
      <c r="C105" s="11"/>
    </row>
    <row r="106">
      <c r="A106" s="2"/>
      <c r="B106" s="2"/>
      <c r="C106" s="11"/>
    </row>
    <row r="107">
      <c r="A107" s="2"/>
      <c r="B107" s="2"/>
      <c r="C107" s="11"/>
    </row>
    <row r="108">
      <c r="A108" s="2"/>
      <c r="B108" s="2"/>
      <c r="C108" s="11"/>
    </row>
    <row r="109">
      <c r="A109" s="2"/>
      <c r="B109" s="2"/>
      <c r="C109" s="11"/>
    </row>
    <row r="110">
      <c r="A110" s="2"/>
      <c r="B110" s="2"/>
      <c r="C110" s="11"/>
    </row>
    <row r="111">
      <c r="A111" s="2"/>
      <c r="B111" s="2"/>
      <c r="C111" s="11"/>
    </row>
    <row r="112">
      <c r="A112" s="2"/>
      <c r="B112" s="2"/>
      <c r="C112" s="11"/>
    </row>
    <row r="113">
      <c r="A113" s="2"/>
      <c r="B113" s="2"/>
      <c r="C113" s="11"/>
    </row>
    <row r="114">
      <c r="A114" s="2"/>
      <c r="B114" s="2"/>
      <c r="C114" s="11"/>
    </row>
    <row r="115">
      <c r="A115" s="2"/>
      <c r="B115" s="2"/>
      <c r="C115" s="11"/>
    </row>
    <row r="116">
      <c r="A116" s="2"/>
      <c r="B116" s="2"/>
      <c r="C116" s="11"/>
    </row>
    <row r="117">
      <c r="A117" s="2"/>
      <c r="B117" s="2"/>
      <c r="C117" s="11"/>
    </row>
    <row r="118">
      <c r="A118" s="2"/>
      <c r="B118" s="2"/>
      <c r="C118" s="11"/>
    </row>
    <row r="119">
      <c r="A119" s="2"/>
      <c r="B119" s="2"/>
      <c r="C119" s="11"/>
    </row>
    <row r="120">
      <c r="A120" s="2"/>
      <c r="B120" s="2"/>
      <c r="C120" s="11"/>
    </row>
    <row r="121">
      <c r="A121" s="2"/>
      <c r="B121" s="2"/>
      <c r="C121" s="11"/>
    </row>
    <row r="122">
      <c r="A122" s="2"/>
      <c r="B122" s="2"/>
      <c r="C122" s="11"/>
    </row>
    <row r="123">
      <c r="A123" s="2"/>
      <c r="B123" s="2"/>
      <c r="C123" s="11"/>
    </row>
    <row r="124">
      <c r="A124" s="2"/>
      <c r="B124" s="2"/>
      <c r="C124" s="11"/>
    </row>
    <row r="125">
      <c r="A125" s="2"/>
      <c r="B125" s="2"/>
      <c r="C125" s="11"/>
    </row>
    <row r="126">
      <c r="A126" s="2"/>
      <c r="B126" s="2"/>
      <c r="C126" s="11"/>
    </row>
    <row r="127">
      <c r="A127" s="2"/>
      <c r="B127" s="2"/>
      <c r="C127" s="11"/>
    </row>
    <row r="128">
      <c r="A128" s="2"/>
      <c r="B128" s="2"/>
      <c r="C128" s="11"/>
    </row>
    <row r="129">
      <c r="A129" s="2"/>
      <c r="B129" s="2"/>
      <c r="C129" s="11"/>
    </row>
    <row r="130">
      <c r="A130" s="2"/>
      <c r="B130" s="2"/>
      <c r="C130" s="11"/>
    </row>
    <row r="131">
      <c r="A131" s="2"/>
      <c r="B131" s="2"/>
      <c r="C131" s="11"/>
    </row>
    <row r="132">
      <c r="A132" s="2"/>
      <c r="B132" s="2"/>
      <c r="C132" s="11"/>
    </row>
    <row r="133">
      <c r="A133" s="2"/>
      <c r="B133" s="2"/>
      <c r="C133" s="11"/>
    </row>
    <row r="134">
      <c r="A134" s="2"/>
      <c r="B134" s="2"/>
      <c r="C134" s="11"/>
    </row>
    <row r="135">
      <c r="A135" s="2"/>
      <c r="B135" s="2"/>
      <c r="C135" s="11"/>
    </row>
    <row r="136">
      <c r="A136" s="2"/>
      <c r="B136" s="2"/>
      <c r="C136" s="11"/>
    </row>
    <row r="137">
      <c r="A137" s="2"/>
      <c r="B137" s="2"/>
      <c r="C137" s="11"/>
    </row>
    <row r="138">
      <c r="A138" s="2"/>
      <c r="B138" s="2"/>
      <c r="C138" s="11"/>
    </row>
    <row r="139">
      <c r="A139" s="2"/>
      <c r="B139" s="2"/>
      <c r="C139" s="11"/>
    </row>
    <row r="140">
      <c r="A140" s="2"/>
      <c r="B140" s="2"/>
      <c r="C140" s="11"/>
    </row>
    <row r="141">
      <c r="A141" s="2"/>
      <c r="B141" s="2"/>
      <c r="C141" s="11"/>
    </row>
    <row r="142">
      <c r="A142" s="2"/>
      <c r="B142" s="2"/>
      <c r="C142" s="11"/>
    </row>
    <row r="143">
      <c r="A143" s="2"/>
      <c r="B143" s="2"/>
      <c r="C143" s="11"/>
    </row>
    <row r="144">
      <c r="A144" s="2"/>
      <c r="B144" s="2"/>
      <c r="C144" s="11"/>
    </row>
    <row r="145">
      <c r="A145" s="2"/>
      <c r="B145" s="2"/>
      <c r="C145" s="11"/>
    </row>
    <row r="146">
      <c r="A146" s="2"/>
      <c r="B146" s="2"/>
      <c r="C146" s="11"/>
    </row>
    <row r="147">
      <c r="A147" s="2"/>
      <c r="B147" s="2"/>
      <c r="C147" s="11"/>
    </row>
    <row r="148">
      <c r="A148" s="2"/>
      <c r="B148" s="2"/>
      <c r="C148" s="11"/>
    </row>
    <row r="149">
      <c r="A149" s="2"/>
      <c r="B149" s="2"/>
      <c r="C149" s="11"/>
    </row>
    <row r="150">
      <c r="A150" s="2"/>
      <c r="B150" s="2"/>
      <c r="C150" s="11"/>
    </row>
    <row r="151">
      <c r="A151" s="2"/>
      <c r="B151" s="2"/>
      <c r="C151" s="11"/>
    </row>
    <row r="152">
      <c r="A152" s="2"/>
      <c r="B152" s="2"/>
      <c r="C152" s="11"/>
    </row>
    <row r="153">
      <c r="A153" s="2"/>
      <c r="B153" s="2"/>
      <c r="C153" s="11"/>
    </row>
    <row r="154">
      <c r="A154" s="2"/>
      <c r="B154" s="2"/>
      <c r="C154" s="11"/>
    </row>
    <row r="155">
      <c r="A155" s="2"/>
      <c r="B155" s="2"/>
      <c r="C155" s="11"/>
    </row>
    <row r="156">
      <c r="A156" s="2"/>
      <c r="B156" s="2"/>
      <c r="C156" s="11"/>
    </row>
    <row r="157">
      <c r="A157" s="2"/>
      <c r="B157" s="2"/>
      <c r="C157" s="11"/>
    </row>
    <row r="158">
      <c r="A158" s="2"/>
      <c r="B158" s="2"/>
      <c r="C158" s="11"/>
    </row>
    <row r="159">
      <c r="A159" s="2"/>
      <c r="B159" s="2"/>
      <c r="C159" s="11"/>
    </row>
    <row r="160">
      <c r="A160" s="2"/>
      <c r="B160" s="2"/>
      <c r="C160" s="11"/>
    </row>
    <row r="161">
      <c r="A161" s="2"/>
      <c r="B161" s="2"/>
      <c r="C161" s="11"/>
    </row>
    <row r="162">
      <c r="A162" s="2"/>
      <c r="B162" s="2"/>
      <c r="C162" s="11"/>
    </row>
    <row r="163">
      <c r="A163" s="2"/>
      <c r="B163" s="2"/>
      <c r="C163" s="11"/>
    </row>
    <row r="164">
      <c r="A164" s="2"/>
      <c r="B164" s="2"/>
      <c r="C164" s="11"/>
    </row>
    <row r="165">
      <c r="A165" s="2"/>
      <c r="B165" s="2"/>
      <c r="C165" s="11"/>
    </row>
    <row r="166">
      <c r="A166" s="2"/>
      <c r="B166" s="2"/>
      <c r="C166" s="11"/>
    </row>
    <row r="167">
      <c r="A167" s="2"/>
      <c r="B167" s="2"/>
      <c r="C167" s="11"/>
    </row>
    <row r="168">
      <c r="A168" s="2"/>
      <c r="B168" s="2"/>
      <c r="C168" s="11"/>
    </row>
    <row r="169">
      <c r="A169" s="2"/>
      <c r="B169" s="2"/>
      <c r="C169" s="11"/>
    </row>
    <row r="170">
      <c r="A170" s="2"/>
      <c r="B170" s="2"/>
      <c r="C170" s="11"/>
    </row>
    <row r="171">
      <c r="A171" s="2"/>
      <c r="B171" s="2"/>
      <c r="C171" s="11"/>
    </row>
    <row r="172">
      <c r="A172" s="2"/>
      <c r="B172" s="2"/>
      <c r="C172" s="11"/>
    </row>
    <row r="173">
      <c r="A173" s="2"/>
      <c r="B173" s="2"/>
      <c r="C173" s="11"/>
    </row>
    <row r="174">
      <c r="A174" s="2"/>
      <c r="B174" s="2"/>
      <c r="C174" s="11"/>
    </row>
    <row r="175">
      <c r="A175" s="2"/>
      <c r="B175" s="2"/>
      <c r="C175" s="11"/>
    </row>
    <row r="176">
      <c r="A176" s="2"/>
      <c r="B176" s="2"/>
      <c r="C176" s="11"/>
    </row>
    <row r="177">
      <c r="A177" s="2"/>
      <c r="B177" s="2"/>
      <c r="C177" s="11"/>
    </row>
    <row r="178">
      <c r="A178" s="2"/>
      <c r="B178" s="2"/>
      <c r="C178" s="11"/>
    </row>
    <row r="179">
      <c r="A179" s="2"/>
      <c r="B179" s="2"/>
      <c r="C179" s="11"/>
    </row>
    <row r="180">
      <c r="A180" s="2"/>
      <c r="B180" s="2"/>
      <c r="C180" s="11"/>
    </row>
    <row r="181">
      <c r="A181" s="2"/>
      <c r="B181" s="2"/>
      <c r="C181" s="11"/>
    </row>
    <row r="182">
      <c r="A182" s="2"/>
      <c r="B182" s="2"/>
      <c r="C182" s="11"/>
    </row>
    <row r="183">
      <c r="A183" s="2"/>
      <c r="B183" s="2"/>
      <c r="C183" s="11"/>
    </row>
    <row r="184">
      <c r="A184" s="2"/>
      <c r="B184" s="2"/>
      <c r="C184" s="11"/>
    </row>
    <row r="185">
      <c r="A185" s="2"/>
      <c r="B185" s="2"/>
      <c r="C185" s="11"/>
    </row>
    <row r="186">
      <c r="A186" s="2"/>
      <c r="B186" s="2"/>
      <c r="C186" s="11"/>
    </row>
    <row r="187">
      <c r="A187" s="2"/>
      <c r="B187" s="2"/>
      <c r="C187" s="11"/>
    </row>
    <row r="188">
      <c r="A188" s="2"/>
      <c r="B188" s="2"/>
      <c r="C188" s="11"/>
    </row>
    <row r="189">
      <c r="A189" s="2"/>
      <c r="B189" s="2"/>
      <c r="C189" s="11"/>
    </row>
    <row r="190">
      <c r="A190" s="2"/>
      <c r="B190" s="2"/>
      <c r="C190" s="11"/>
    </row>
    <row r="191">
      <c r="A191" s="2"/>
      <c r="B191" s="2"/>
      <c r="C191" s="11"/>
    </row>
    <row r="192">
      <c r="A192" s="2"/>
      <c r="B192" s="2"/>
      <c r="C192" s="11"/>
    </row>
    <row r="193">
      <c r="A193" s="2"/>
      <c r="B193" s="2"/>
      <c r="C193" s="11"/>
    </row>
    <row r="194">
      <c r="A194" s="2"/>
      <c r="B194" s="2"/>
      <c r="C194" s="11"/>
    </row>
    <row r="195">
      <c r="A195" s="2"/>
      <c r="B195" s="2"/>
      <c r="C195" s="11"/>
    </row>
    <row r="196">
      <c r="A196" s="2"/>
      <c r="B196" s="2"/>
      <c r="C196" s="11"/>
    </row>
    <row r="197">
      <c r="A197" s="2"/>
      <c r="B197" s="2"/>
      <c r="C197" s="11"/>
    </row>
    <row r="198">
      <c r="A198" s="2"/>
      <c r="B198" s="2"/>
      <c r="C198" s="11"/>
    </row>
    <row r="199">
      <c r="A199" s="2"/>
      <c r="B199" s="2"/>
      <c r="C199" s="11"/>
    </row>
    <row r="200">
      <c r="A200" s="2"/>
      <c r="B200" s="2"/>
      <c r="C200" s="11"/>
    </row>
    <row r="201">
      <c r="A201" s="2"/>
      <c r="B201" s="2"/>
      <c r="C201" s="11"/>
    </row>
    <row r="202">
      <c r="A202" s="2"/>
      <c r="B202" s="2"/>
      <c r="C202" s="11"/>
    </row>
    <row r="203">
      <c r="A203" s="2"/>
      <c r="B203" s="2"/>
      <c r="C203" s="11"/>
    </row>
    <row r="204">
      <c r="A204" s="2"/>
      <c r="B204" s="2"/>
      <c r="C204" s="11"/>
    </row>
    <row r="205">
      <c r="A205" s="2"/>
      <c r="B205" s="2"/>
      <c r="C205" s="11"/>
    </row>
    <row r="206">
      <c r="A206" s="2"/>
      <c r="B206" s="2"/>
      <c r="C206" s="11"/>
    </row>
    <row r="207">
      <c r="A207" s="2"/>
      <c r="B207" s="2"/>
      <c r="C207" s="11"/>
    </row>
    <row r="208">
      <c r="A208" s="2"/>
      <c r="B208" s="2"/>
      <c r="C208" s="11"/>
    </row>
    <row r="209">
      <c r="A209" s="2"/>
      <c r="B209" s="2"/>
      <c r="C209" s="11"/>
    </row>
    <row r="210">
      <c r="A210" s="2"/>
      <c r="B210" s="2"/>
      <c r="C210" s="11"/>
    </row>
    <row r="211">
      <c r="A211" s="2"/>
      <c r="B211" s="2"/>
      <c r="C211" s="11"/>
    </row>
    <row r="212">
      <c r="A212" s="2"/>
      <c r="B212" s="2"/>
      <c r="C212" s="11"/>
    </row>
    <row r="213">
      <c r="A213" s="2"/>
      <c r="B213" s="2"/>
      <c r="C213" s="11"/>
    </row>
    <row r="214">
      <c r="A214" s="2"/>
      <c r="B214" s="2"/>
      <c r="C214" s="11"/>
    </row>
    <row r="215">
      <c r="A215" s="2"/>
      <c r="B215" s="2"/>
      <c r="C215" s="11"/>
    </row>
    <row r="216">
      <c r="A216" s="2"/>
      <c r="B216" s="2"/>
      <c r="C216" s="11"/>
    </row>
    <row r="217">
      <c r="A217" s="2"/>
      <c r="B217" s="2"/>
      <c r="C217" s="11"/>
    </row>
    <row r="218">
      <c r="A218" s="2"/>
      <c r="B218" s="2"/>
      <c r="C218" s="11"/>
    </row>
    <row r="219">
      <c r="A219" s="2"/>
      <c r="B219" s="2"/>
      <c r="C219" s="11"/>
    </row>
    <row r="220">
      <c r="A220" s="2"/>
      <c r="B220" s="2"/>
      <c r="C220" s="11"/>
    </row>
    <row r="221">
      <c r="A221" s="2"/>
      <c r="B221" s="2"/>
      <c r="C221" s="11"/>
    </row>
    <row r="222">
      <c r="A222" s="2"/>
      <c r="B222" s="2"/>
      <c r="C222" s="11"/>
    </row>
    <row r="223">
      <c r="A223" s="2"/>
      <c r="B223" s="2"/>
      <c r="C223" s="11"/>
    </row>
    <row r="224">
      <c r="A224" s="2"/>
      <c r="B224" s="2"/>
      <c r="C224" s="11"/>
    </row>
    <row r="225">
      <c r="A225" s="2"/>
      <c r="B225" s="2"/>
      <c r="C225" s="11"/>
    </row>
    <row r="226">
      <c r="A226" s="2"/>
      <c r="B226" s="2"/>
      <c r="C226" s="11"/>
    </row>
    <row r="227">
      <c r="A227" s="2"/>
      <c r="B227" s="2"/>
      <c r="C227" s="11"/>
    </row>
    <row r="228">
      <c r="A228" s="2"/>
      <c r="B228" s="2"/>
      <c r="C228" s="11"/>
    </row>
    <row r="229">
      <c r="A229" s="2"/>
      <c r="B229" s="2"/>
      <c r="C229" s="11"/>
    </row>
    <row r="230">
      <c r="A230" s="2"/>
      <c r="B230" s="2"/>
      <c r="C230" s="11"/>
    </row>
    <row r="231">
      <c r="A231" s="2"/>
      <c r="B231" s="2"/>
      <c r="C231" s="11"/>
    </row>
    <row r="232">
      <c r="A232" s="2"/>
      <c r="B232" s="2"/>
      <c r="C232" s="11"/>
    </row>
    <row r="233">
      <c r="A233" s="2"/>
      <c r="B233" s="2"/>
      <c r="C233" s="11"/>
    </row>
    <row r="234">
      <c r="A234" s="2"/>
      <c r="B234" s="2"/>
      <c r="C234" s="11"/>
    </row>
    <row r="235">
      <c r="A235" s="2"/>
      <c r="B235" s="2"/>
      <c r="C235" s="11"/>
    </row>
    <row r="236">
      <c r="A236" s="2"/>
      <c r="B236" s="2"/>
      <c r="C236" s="11"/>
    </row>
    <row r="237">
      <c r="A237" s="2"/>
      <c r="B237" s="2"/>
      <c r="C237" s="11"/>
    </row>
    <row r="238">
      <c r="A238" s="2"/>
      <c r="B238" s="2"/>
      <c r="C238" s="11"/>
    </row>
    <row r="239">
      <c r="A239" s="2"/>
      <c r="B239" s="2"/>
      <c r="C239" s="11"/>
    </row>
    <row r="240">
      <c r="A240" s="2"/>
      <c r="B240" s="2"/>
      <c r="C240" s="11"/>
    </row>
    <row r="241">
      <c r="A241" s="2"/>
      <c r="B241" s="2"/>
      <c r="C241" s="11"/>
    </row>
    <row r="242">
      <c r="A242" s="2"/>
      <c r="B242" s="2"/>
      <c r="C242" s="11"/>
    </row>
    <row r="243">
      <c r="A243" s="2"/>
      <c r="B243" s="2"/>
      <c r="C243" s="11"/>
    </row>
    <row r="244">
      <c r="A244" s="2"/>
      <c r="B244" s="2"/>
      <c r="C244" s="11"/>
    </row>
    <row r="245">
      <c r="A245" s="2"/>
      <c r="B245" s="2"/>
      <c r="C245" s="11"/>
    </row>
    <row r="246">
      <c r="A246" s="2"/>
      <c r="B246" s="2"/>
      <c r="C246" s="11"/>
    </row>
    <row r="247">
      <c r="A247" s="2"/>
      <c r="B247" s="2"/>
      <c r="C247" s="11"/>
    </row>
    <row r="248">
      <c r="A248" s="2"/>
      <c r="B248" s="2"/>
      <c r="C248" s="11"/>
    </row>
    <row r="249">
      <c r="A249" s="2"/>
      <c r="B249" s="2"/>
      <c r="C249" s="11"/>
    </row>
    <row r="250">
      <c r="A250" s="2"/>
      <c r="B250" s="2"/>
      <c r="C250" s="11"/>
    </row>
    <row r="251">
      <c r="A251" s="2"/>
      <c r="B251" s="2"/>
      <c r="C251" s="11"/>
    </row>
    <row r="252">
      <c r="A252" s="2"/>
      <c r="B252" s="2"/>
      <c r="C252" s="11"/>
    </row>
    <row r="253">
      <c r="A253" s="2"/>
      <c r="B253" s="2"/>
      <c r="C253" s="11"/>
    </row>
    <row r="254">
      <c r="A254" s="2"/>
      <c r="B254" s="2"/>
      <c r="C254" s="11"/>
    </row>
    <row r="255">
      <c r="A255" s="2"/>
      <c r="B255" s="2"/>
      <c r="C255" s="11"/>
    </row>
    <row r="256">
      <c r="A256" s="2"/>
      <c r="B256" s="2"/>
      <c r="C256" s="11"/>
    </row>
    <row r="257">
      <c r="A257" s="2"/>
      <c r="B257" s="2"/>
      <c r="C257" s="11"/>
    </row>
    <row r="258">
      <c r="A258" s="2"/>
      <c r="B258" s="2"/>
      <c r="C258" s="11"/>
    </row>
    <row r="259">
      <c r="A259" s="2"/>
      <c r="B259" s="2"/>
      <c r="C259" s="11"/>
    </row>
    <row r="260">
      <c r="A260" s="2"/>
      <c r="B260" s="2"/>
      <c r="C260" s="11"/>
    </row>
    <row r="261">
      <c r="A261" s="2"/>
      <c r="B261" s="2"/>
      <c r="C261" s="11"/>
    </row>
    <row r="262">
      <c r="A262" s="2"/>
      <c r="B262" s="2"/>
      <c r="C262" s="11"/>
    </row>
    <row r="263">
      <c r="A263" s="2"/>
      <c r="B263" s="2"/>
      <c r="C263" s="11"/>
    </row>
    <row r="264">
      <c r="A264" s="2"/>
      <c r="B264" s="2"/>
      <c r="C264" s="11"/>
    </row>
    <row r="265">
      <c r="A265" s="2"/>
      <c r="B265" s="2"/>
      <c r="C265" s="11"/>
    </row>
    <row r="266">
      <c r="A266" s="2"/>
      <c r="B266" s="2"/>
      <c r="C266" s="11"/>
    </row>
    <row r="267">
      <c r="A267" s="2"/>
      <c r="B267" s="2"/>
      <c r="C267" s="11"/>
    </row>
    <row r="268">
      <c r="A268" s="2"/>
      <c r="B268" s="2"/>
      <c r="C268" s="11"/>
    </row>
    <row r="269">
      <c r="A269" s="2"/>
      <c r="B269" s="2"/>
      <c r="C269" s="11"/>
    </row>
    <row r="270">
      <c r="A270" s="2"/>
      <c r="B270" s="2"/>
      <c r="C270" s="11"/>
    </row>
    <row r="271">
      <c r="A271" s="2"/>
      <c r="B271" s="2"/>
      <c r="C271" s="11"/>
    </row>
    <row r="272">
      <c r="A272" s="2"/>
      <c r="B272" s="2"/>
      <c r="C272" s="11"/>
    </row>
    <row r="273">
      <c r="A273" s="2"/>
      <c r="B273" s="2"/>
      <c r="C273" s="11"/>
    </row>
    <row r="274">
      <c r="A274" s="2"/>
      <c r="B274" s="2"/>
      <c r="C274" s="11"/>
    </row>
    <row r="275">
      <c r="A275" s="2"/>
      <c r="B275" s="2"/>
      <c r="C275" s="11"/>
    </row>
    <row r="276">
      <c r="A276" s="2"/>
      <c r="B276" s="2"/>
      <c r="C276" s="11"/>
    </row>
    <row r="277">
      <c r="A277" s="2"/>
      <c r="B277" s="2"/>
      <c r="C277" s="11"/>
    </row>
    <row r="278">
      <c r="A278" s="2"/>
      <c r="B278" s="2"/>
      <c r="C278" s="11"/>
    </row>
    <row r="279">
      <c r="A279" s="2"/>
      <c r="B279" s="2"/>
      <c r="C279" s="11"/>
    </row>
    <row r="280">
      <c r="A280" s="2"/>
      <c r="B280" s="2"/>
      <c r="C280" s="11"/>
    </row>
    <row r="281">
      <c r="A281" s="2"/>
      <c r="B281" s="2"/>
      <c r="C281" s="11"/>
    </row>
    <row r="282">
      <c r="A282" s="2"/>
      <c r="B282" s="2"/>
      <c r="C282" s="11"/>
    </row>
    <row r="283">
      <c r="A283" s="2"/>
      <c r="B283" s="2"/>
      <c r="C283" s="11"/>
    </row>
    <row r="284">
      <c r="A284" s="2"/>
      <c r="B284" s="2"/>
      <c r="C284" s="11"/>
    </row>
    <row r="285">
      <c r="A285" s="2"/>
      <c r="B285" s="2"/>
      <c r="C285" s="11"/>
    </row>
    <row r="286">
      <c r="A286" s="2"/>
      <c r="B286" s="2"/>
      <c r="C286" s="11"/>
    </row>
    <row r="287">
      <c r="A287" s="2"/>
      <c r="B287" s="2"/>
      <c r="C287" s="11"/>
    </row>
    <row r="288">
      <c r="A288" s="2"/>
      <c r="B288" s="2"/>
      <c r="C288" s="11"/>
    </row>
    <row r="289">
      <c r="A289" s="2"/>
      <c r="B289" s="2"/>
      <c r="C289" s="11"/>
    </row>
    <row r="290">
      <c r="A290" s="2"/>
      <c r="B290" s="2"/>
      <c r="C290" s="11"/>
    </row>
    <row r="291">
      <c r="A291" s="2"/>
      <c r="B291" s="2"/>
      <c r="C291" s="11"/>
    </row>
    <row r="292">
      <c r="A292" s="2"/>
      <c r="B292" s="2"/>
      <c r="C292" s="11"/>
    </row>
    <row r="293">
      <c r="A293" s="2"/>
      <c r="B293" s="2"/>
      <c r="C293" s="11"/>
    </row>
    <row r="294">
      <c r="A294" s="2"/>
      <c r="B294" s="2"/>
      <c r="C294" s="11"/>
    </row>
    <row r="295">
      <c r="A295" s="2"/>
      <c r="B295" s="2"/>
      <c r="C295" s="11"/>
    </row>
    <row r="296">
      <c r="A296" s="2"/>
      <c r="B296" s="2"/>
      <c r="C296" s="11"/>
    </row>
    <row r="297">
      <c r="A297" s="2"/>
      <c r="B297" s="2"/>
      <c r="C297" s="11"/>
    </row>
    <row r="298">
      <c r="A298" s="2"/>
      <c r="B298" s="2"/>
      <c r="C298" s="11"/>
    </row>
    <row r="299">
      <c r="A299" s="2"/>
      <c r="B299" s="2"/>
      <c r="C299" s="11"/>
    </row>
    <row r="300">
      <c r="A300" s="2"/>
      <c r="B300" s="2"/>
      <c r="C300" s="11"/>
    </row>
    <row r="301">
      <c r="A301" s="2"/>
      <c r="B301" s="2"/>
      <c r="C301" s="11"/>
    </row>
    <row r="302">
      <c r="A302" s="2"/>
      <c r="B302" s="2"/>
      <c r="C302" s="11"/>
    </row>
    <row r="303">
      <c r="A303" s="2"/>
      <c r="B303" s="2"/>
      <c r="C303" s="11"/>
    </row>
    <row r="304">
      <c r="A304" s="2"/>
      <c r="B304" s="2"/>
      <c r="C304" s="11"/>
    </row>
    <row r="305">
      <c r="A305" s="2"/>
      <c r="B305" s="2"/>
      <c r="C305" s="11"/>
    </row>
    <row r="306">
      <c r="A306" s="2"/>
      <c r="B306" s="2"/>
      <c r="C306" s="11"/>
    </row>
    <row r="307">
      <c r="A307" s="2"/>
      <c r="B307" s="2"/>
      <c r="C307" s="11"/>
    </row>
    <row r="308">
      <c r="A308" s="2"/>
      <c r="B308" s="2"/>
      <c r="C308" s="11"/>
    </row>
    <row r="309">
      <c r="A309" s="2"/>
      <c r="B309" s="2"/>
      <c r="C309" s="11"/>
    </row>
    <row r="310">
      <c r="A310" s="2"/>
      <c r="B310" s="2"/>
      <c r="C310" s="11"/>
    </row>
    <row r="311">
      <c r="A311" s="2"/>
      <c r="B311" s="2"/>
      <c r="C311" s="11"/>
    </row>
    <row r="312">
      <c r="A312" s="2"/>
      <c r="B312" s="2"/>
      <c r="C312" s="11"/>
    </row>
    <row r="313">
      <c r="A313" s="2"/>
      <c r="B313" s="2"/>
      <c r="C313" s="11"/>
    </row>
    <row r="314">
      <c r="A314" s="2"/>
      <c r="B314" s="2"/>
      <c r="C314" s="11"/>
    </row>
    <row r="315">
      <c r="A315" s="2"/>
      <c r="B315" s="2"/>
      <c r="C315" s="11"/>
    </row>
    <row r="316">
      <c r="A316" s="2"/>
      <c r="B316" s="2"/>
      <c r="C316" s="11"/>
    </row>
    <row r="317">
      <c r="A317" s="2"/>
      <c r="B317" s="2"/>
      <c r="C317" s="11"/>
    </row>
    <row r="318">
      <c r="A318" s="2"/>
      <c r="B318" s="2"/>
      <c r="C318" s="11"/>
    </row>
    <row r="319">
      <c r="A319" s="2"/>
      <c r="B319" s="2"/>
      <c r="C319" s="11"/>
    </row>
    <row r="320">
      <c r="A320" s="2"/>
      <c r="B320" s="2"/>
      <c r="C320" s="11"/>
    </row>
    <row r="321">
      <c r="A321" s="2"/>
      <c r="B321" s="2"/>
      <c r="C321" s="11"/>
    </row>
    <row r="322">
      <c r="A322" s="2"/>
      <c r="B322" s="2"/>
      <c r="C322" s="11"/>
    </row>
    <row r="323">
      <c r="A323" s="2"/>
      <c r="B323" s="2"/>
      <c r="C323" s="11"/>
    </row>
    <row r="324">
      <c r="A324" s="2"/>
      <c r="B324" s="2"/>
      <c r="C324" s="11"/>
    </row>
    <row r="325">
      <c r="A325" s="2"/>
      <c r="B325" s="2"/>
      <c r="C325" s="11"/>
    </row>
    <row r="326">
      <c r="A326" s="2"/>
      <c r="B326" s="2"/>
      <c r="C326" s="11"/>
    </row>
    <row r="327">
      <c r="A327" s="2"/>
      <c r="B327" s="2"/>
      <c r="C327" s="11"/>
    </row>
    <row r="328">
      <c r="A328" s="2"/>
      <c r="B328" s="2"/>
      <c r="C328" s="11"/>
    </row>
    <row r="329">
      <c r="A329" s="2"/>
      <c r="B329" s="2"/>
      <c r="C329" s="11"/>
    </row>
    <row r="330">
      <c r="A330" s="2"/>
      <c r="B330" s="2"/>
      <c r="C330" s="11"/>
    </row>
    <row r="331">
      <c r="A331" s="2"/>
      <c r="B331" s="2"/>
      <c r="C331" s="11"/>
    </row>
    <row r="332">
      <c r="A332" s="2"/>
      <c r="B332" s="2"/>
      <c r="C332" s="11"/>
    </row>
    <row r="333">
      <c r="A333" s="2"/>
      <c r="B333" s="2"/>
      <c r="C333" s="11"/>
    </row>
    <row r="334">
      <c r="A334" s="2"/>
      <c r="B334" s="2"/>
      <c r="C334" s="11"/>
    </row>
    <row r="335">
      <c r="A335" s="2"/>
      <c r="B335" s="2"/>
      <c r="C335" s="11"/>
    </row>
    <row r="336">
      <c r="A336" s="2"/>
      <c r="B336" s="2"/>
      <c r="C336" s="11"/>
    </row>
    <row r="337">
      <c r="A337" s="2"/>
      <c r="B337" s="2"/>
      <c r="C337" s="11"/>
    </row>
    <row r="338">
      <c r="A338" s="2"/>
      <c r="B338" s="2"/>
      <c r="C338" s="11"/>
    </row>
    <row r="339">
      <c r="A339" s="2"/>
      <c r="B339" s="2"/>
      <c r="C339" s="11"/>
    </row>
    <row r="340">
      <c r="A340" s="2"/>
      <c r="B340" s="2"/>
      <c r="C340" s="11"/>
    </row>
    <row r="341">
      <c r="A341" s="2"/>
      <c r="B341" s="2"/>
      <c r="C341" s="11"/>
    </row>
    <row r="342">
      <c r="A342" s="2"/>
      <c r="B342" s="2"/>
      <c r="C342" s="11"/>
    </row>
    <row r="343">
      <c r="A343" s="2"/>
      <c r="B343" s="2"/>
      <c r="C343" s="11"/>
    </row>
    <row r="344">
      <c r="A344" s="2"/>
      <c r="B344" s="2"/>
      <c r="C344" s="11"/>
    </row>
    <row r="345">
      <c r="A345" s="2"/>
      <c r="B345" s="2"/>
      <c r="C345" s="11"/>
    </row>
    <row r="346">
      <c r="A346" s="2"/>
      <c r="B346" s="2"/>
      <c r="C346" s="11"/>
    </row>
    <row r="347">
      <c r="A347" s="2"/>
      <c r="B347" s="2"/>
      <c r="C347" s="11"/>
    </row>
    <row r="348">
      <c r="A348" s="2"/>
      <c r="B348" s="2"/>
      <c r="C348" s="11"/>
    </row>
    <row r="349">
      <c r="A349" s="2"/>
      <c r="B349" s="2"/>
      <c r="C349" s="11"/>
    </row>
    <row r="350">
      <c r="A350" s="2"/>
      <c r="B350" s="2"/>
      <c r="C350" s="11"/>
    </row>
    <row r="351">
      <c r="A351" s="2"/>
      <c r="B351" s="2"/>
      <c r="C351" s="11"/>
    </row>
    <row r="352">
      <c r="A352" s="2"/>
      <c r="B352" s="2"/>
      <c r="C352" s="11"/>
    </row>
    <row r="353">
      <c r="A353" s="2"/>
      <c r="B353" s="2"/>
      <c r="C353" s="11"/>
    </row>
    <row r="354">
      <c r="A354" s="2"/>
      <c r="B354" s="2"/>
      <c r="C354" s="11"/>
    </row>
    <row r="355">
      <c r="A355" s="2"/>
      <c r="B355" s="2"/>
      <c r="C355" s="11"/>
    </row>
    <row r="356">
      <c r="A356" s="2"/>
      <c r="B356" s="2"/>
      <c r="C356" s="11"/>
    </row>
    <row r="357">
      <c r="A357" s="2"/>
      <c r="B357" s="2"/>
      <c r="C357" s="11"/>
    </row>
    <row r="358">
      <c r="A358" s="2"/>
      <c r="B358" s="2"/>
      <c r="C358" s="11"/>
    </row>
    <row r="359">
      <c r="A359" s="2"/>
      <c r="B359" s="2"/>
      <c r="C359" s="11"/>
    </row>
    <row r="360">
      <c r="A360" s="2"/>
      <c r="B360" s="2"/>
      <c r="C360" s="11"/>
    </row>
    <row r="361">
      <c r="A361" s="2"/>
      <c r="B361" s="2"/>
      <c r="C361" s="11"/>
    </row>
    <row r="362">
      <c r="A362" s="2"/>
      <c r="B362" s="2"/>
      <c r="C362" s="11"/>
    </row>
    <row r="363">
      <c r="A363" s="2"/>
      <c r="B363" s="2"/>
      <c r="C363" s="11"/>
    </row>
    <row r="364">
      <c r="A364" s="2"/>
      <c r="B364" s="2"/>
      <c r="C364" s="11"/>
    </row>
    <row r="365">
      <c r="A365" s="2"/>
      <c r="B365" s="2"/>
      <c r="C365" s="11"/>
    </row>
    <row r="366">
      <c r="A366" s="2"/>
      <c r="B366" s="2"/>
      <c r="C366" s="11"/>
    </row>
    <row r="367">
      <c r="A367" s="2"/>
      <c r="B367" s="2"/>
      <c r="C367" s="11"/>
    </row>
    <row r="368">
      <c r="A368" s="2"/>
      <c r="B368" s="2"/>
      <c r="C368" s="11"/>
    </row>
    <row r="369">
      <c r="A369" s="2"/>
      <c r="B369" s="2"/>
      <c r="C369" s="11"/>
    </row>
    <row r="370">
      <c r="A370" s="2"/>
      <c r="B370" s="2"/>
      <c r="C370" s="11"/>
    </row>
    <row r="371">
      <c r="A371" s="2"/>
      <c r="B371" s="2"/>
      <c r="C371" s="11"/>
    </row>
    <row r="372">
      <c r="A372" s="2"/>
      <c r="B372" s="2"/>
      <c r="C372" s="11"/>
    </row>
    <row r="373">
      <c r="A373" s="2"/>
      <c r="B373" s="2"/>
      <c r="C373" s="11"/>
    </row>
    <row r="374">
      <c r="A374" s="2"/>
      <c r="B374" s="2"/>
      <c r="C374" s="11"/>
    </row>
    <row r="375">
      <c r="A375" s="2"/>
      <c r="B375" s="2"/>
      <c r="C375" s="11"/>
    </row>
    <row r="376">
      <c r="A376" s="2"/>
      <c r="B376" s="2"/>
      <c r="C376" s="11"/>
    </row>
    <row r="377">
      <c r="A377" s="2"/>
      <c r="B377" s="2"/>
      <c r="C377" s="11"/>
    </row>
    <row r="378">
      <c r="A378" s="2"/>
      <c r="B378" s="2"/>
      <c r="C378" s="11"/>
    </row>
    <row r="379">
      <c r="A379" s="2"/>
      <c r="B379" s="2"/>
      <c r="C379" s="11"/>
    </row>
    <row r="380">
      <c r="A380" s="2"/>
      <c r="B380" s="2"/>
      <c r="C380" s="11"/>
    </row>
    <row r="381">
      <c r="A381" s="2"/>
      <c r="B381" s="2"/>
      <c r="C381" s="11"/>
    </row>
    <row r="382">
      <c r="A382" s="2"/>
      <c r="B382" s="2"/>
      <c r="C382" s="11"/>
    </row>
    <row r="383">
      <c r="A383" s="2"/>
      <c r="B383" s="2"/>
      <c r="C383" s="11"/>
    </row>
    <row r="384">
      <c r="A384" s="2"/>
      <c r="B384" s="2"/>
      <c r="C384" s="11"/>
    </row>
    <row r="385">
      <c r="A385" s="2"/>
      <c r="B385" s="2"/>
      <c r="C385" s="11"/>
    </row>
    <row r="386">
      <c r="A386" s="2"/>
      <c r="B386" s="2"/>
      <c r="C386" s="11"/>
    </row>
    <row r="387">
      <c r="A387" s="2"/>
      <c r="B387" s="2"/>
      <c r="C387" s="11"/>
    </row>
    <row r="388">
      <c r="A388" s="2"/>
      <c r="B388" s="2"/>
      <c r="C388" s="11"/>
    </row>
    <row r="389">
      <c r="A389" s="2"/>
      <c r="B389" s="2"/>
      <c r="C389" s="11"/>
    </row>
    <row r="390">
      <c r="A390" s="2"/>
      <c r="B390" s="2"/>
      <c r="C390" s="11"/>
    </row>
    <row r="391">
      <c r="A391" s="2"/>
      <c r="B391" s="2"/>
      <c r="C391" s="11"/>
    </row>
    <row r="392">
      <c r="A392" s="2"/>
      <c r="B392" s="2"/>
      <c r="C392" s="11"/>
    </row>
    <row r="393">
      <c r="A393" s="2"/>
      <c r="B393" s="2"/>
      <c r="C393" s="11"/>
    </row>
    <row r="394">
      <c r="A394" s="2"/>
      <c r="B394" s="2"/>
      <c r="C394" s="11"/>
    </row>
    <row r="395">
      <c r="A395" s="2"/>
      <c r="B395" s="2"/>
      <c r="C395" s="11"/>
    </row>
    <row r="396">
      <c r="A396" s="2"/>
      <c r="B396" s="2"/>
      <c r="C396" s="11"/>
    </row>
    <row r="397">
      <c r="A397" s="2"/>
      <c r="B397" s="2"/>
      <c r="C397" s="11"/>
    </row>
    <row r="398">
      <c r="A398" s="2"/>
      <c r="B398" s="2"/>
      <c r="C398" s="11"/>
    </row>
    <row r="399">
      <c r="A399" s="2"/>
      <c r="B399" s="2"/>
      <c r="C399" s="11"/>
    </row>
    <row r="400">
      <c r="A400" s="2"/>
      <c r="B400" s="2"/>
      <c r="C400" s="11"/>
    </row>
    <row r="401">
      <c r="A401" s="2"/>
      <c r="B401" s="2"/>
      <c r="C401" s="11"/>
    </row>
    <row r="402">
      <c r="A402" s="2"/>
      <c r="B402" s="2"/>
      <c r="C402" s="11"/>
    </row>
    <row r="403">
      <c r="A403" s="2"/>
      <c r="B403" s="2"/>
      <c r="C403" s="11"/>
    </row>
    <row r="404">
      <c r="A404" s="2"/>
      <c r="B404" s="2"/>
      <c r="C404" s="11"/>
    </row>
    <row r="405">
      <c r="A405" s="2"/>
      <c r="B405" s="2"/>
      <c r="C405" s="11"/>
    </row>
    <row r="406">
      <c r="A406" s="2"/>
      <c r="B406" s="2"/>
      <c r="C406" s="11"/>
    </row>
    <row r="407">
      <c r="A407" s="2"/>
      <c r="B407" s="2"/>
      <c r="C407" s="11"/>
    </row>
    <row r="408">
      <c r="A408" s="2"/>
      <c r="B408" s="2"/>
      <c r="C408" s="11"/>
    </row>
    <row r="409">
      <c r="A409" s="2"/>
      <c r="B409" s="2"/>
      <c r="C409" s="11"/>
    </row>
    <row r="410">
      <c r="A410" s="2"/>
      <c r="B410" s="2"/>
      <c r="C410" s="11"/>
    </row>
    <row r="411">
      <c r="A411" s="2"/>
      <c r="B411" s="2"/>
      <c r="C411" s="11"/>
    </row>
    <row r="412">
      <c r="A412" s="2"/>
      <c r="B412" s="2"/>
      <c r="C412" s="11"/>
    </row>
    <row r="413">
      <c r="A413" s="2"/>
      <c r="B413" s="2"/>
      <c r="C413" s="11"/>
    </row>
    <row r="414">
      <c r="A414" s="2"/>
      <c r="B414" s="2"/>
      <c r="C414" s="11"/>
    </row>
    <row r="415">
      <c r="A415" s="2"/>
      <c r="B415" s="2"/>
      <c r="C415" s="11"/>
    </row>
    <row r="416">
      <c r="A416" s="2"/>
      <c r="B416" s="2"/>
      <c r="C416" s="11"/>
    </row>
    <row r="417">
      <c r="A417" s="2"/>
      <c r="B417" s="2"/>
      <c r="C417" s="11"/>
    </row>
    <row r="418">
      <c r="A418" s="2"/>
      <c r="B418" s="2"/>
      <c r="C418" s="11"/>
    </row>
    <row r="419">
      <c r="A419" s="2"/>
      <c r="B419" s="2"/>
      <c r="C419" s="11"/>
    </row>
    <row r="420">
      <c r="A420" s="2"/>
      <c r="B420" s="2"/>
      <c r="C420" s="11"/>
    </row>
    <row r="421">
      <c r="A421" s="2"/>
      <c r="B421" s="2"/>
      <c r="C421" s="11"/>
    </row>
    <row r="422">
      <c r="A422" s="2"/>
      <c r="B422" s="2"/>
      <c r="C422" s="11"/>
    </row>
    <row r="423">
      <c r="A423" s="2"/>
      <c r="B423" s="2"/>
      <c r="C423" s="11"/>
    </row>
    <row r="424">
      <c r="A424" s="2"/>
      <c r="B424" s="2"/>
      <c r="C424" s="11"/>
    </row>
    <row r="425">
      <c r="A425" s="2"/>
      <c r="B425" s="2"/>
      <c r="C425" s="11"/>
    </row>
    <row r="426">
      <c r="A426" s="2"/>
      <c r="B426" s="2"/>
      <c r="C426" s="11"/>
    </row>
    <row r="427">
      <c r="A427" s="2"/>
      <c r="B427" s="2"/>
      <c r="C427" s="11"/>
    </row>
    <row r="428">
      <c r="A428" s="2"/>
      <c r="B428" s="2"/>
      <c r="C428" s="11"/>
    </row>
    <row r="429">
      <c r="A429" s="2"/>
      <c r="B429" s="2"/>
      <c r="C429" s="11"/>
    </row>
    <row r="430">
      <c r="A430" s="2"/>
      <c r="B430" s="2"/>
      <c r="C430" s="11"/>
    </row>
    <row r="431">
      <c r="A431" s="2"/>
      <c r="B431" s="2"/>
      <c r="C431" s="11"/>
    </row>
    <row r="432">
      <c r="A432" s="2"/>
      <c r="B432" s="2"/>
      <c r="C432" s="11"/>
    </row>
    <row r="433">
      <c r="A433" s="2"/>
      <c r="B433" s="2"/>
      <c r="C433" s="11"/>
    </row>
    <row r="434">
      <c r="A434" s="2"/>
      <c r="B434" s="2"/>
      <c r="C434" s="11"/>
    </row>
    <row r="435">
      <c r="A435" s="2"/>
      <c r="B435" s="2"/>
      <c r="C435" s="11"/>
    </row>
    <row r="436">
      <c r="A436" s="2"/>
      <c r="B436" s="2"/>
      <c r="C436" s="11"/>
    </row>
    <row r="437">
      <c r="A437" s="2"/>
      <c r="B437" s="2"/>
      <c r="C437" s="11"/>
    </row>
    <row r="438">
      <c r="A438" s="2"/>
      <c r="B438" s="2"/>
      <c r="C438" s="11"/>
    </row>
    <row r="439">
      <c r="A439" s="2"/>
      <c r="B439" s="2"/>
      <c r="C439" s="11"/>
    </row>
    <row r="440">
      <c r="A440" s="2"/>
      <c r="B440" s="2"/>
      <c r="C440" s="11"/>
    </row>
    <row r="441">
      <c r="A441" s="2"/>
      <c r="B441" s="2"/>
      <c r="C441" s="11"/>
    </row>
    <row r="442">
      <c r="A442" s="2"/>
      <c r="B442" s="2"/>
      <c r="C442" s="11"/>
    </row>
    <row r="443">
      <c r="A443" s="2"/>
      <c r="B443" s="2"/>
      <c r="C443" s="11"/>
    </row>
    <row r="444">
      <c r="A444" s="2"/>
      <c r="B444" s="2"/>
      <c r="C444" s="11"/>
    </row>
    <row r="445">
      <c r="A445" s="2"/>
      <c r="B445" s="2"/>
      <c r="C445" s="11"/>
    </row>
    <row r="446">
      <c r="A446" s="2"/>
      <c r="B446" s="2"/>
      <c r="C446" s="11"/>
    </row>
    <row r="447">
      <c r="A447" s="2"/>
      <c r="B447" s="2"/>
      <c r="C447" s="11"/>
    </row>
    <row r="448">
      <c r="A448" s="2"/>
      <c r="B448" s="2"/>
      <c r="C448" s="11"/>
    </row>
    <row r="449">
      <c r="A449" s="2"/>
      <c r="B449" s="2"/>
      <c r="C449" s="11"/>
    </row>
    <row r="450">
      <c r="A450" s="2"/>
      <c r="B450" s="2"/>
      <c r="C450" s="11"/>
    </row>
    <row r="451">
      <c r="A451" s="2"/>
      <c r="B451" s="2"/>
      <c r="C451" s="11"/>
    </row>
    <row r="452">
      <c r="A452" s="2"/>
      <c r="B452" s="2"/>
      <c r="C452" s="11"/>
    </row>
    <row r="453">
      <c r="A453" s="2"/>
      <c r="B453" s="2"/>
      <c r="C453" s="11"/>
    </row>
    <row r="454">
      <c r="A454" s="2"/>
      <c r="B454" s="2"/>
      <c r="C454" s="11"/>
    </row>
    <row r="455">
      <c r="A455" s="2"/>
      <c r="B455" s="2"/>
      <c r="C455" s="11"/>
    </row>
    <row r="456">
      <c r="A456" s="2"/>
      <c r="B456" s="2"/>
      <c r="C456" s="11"/>
    </row>
    <row r="457">
      <c r="A457" s="2"/>
      <c r="B457" s="2"/>
      <c r="C457" s="11"/>
    </row>
    <row r="458">
      <c r="A458" s="2"/>
      <c r="B458" s="2"/>
      <c r="C458" s="11"/>
    </row>
    <row r="459">
      <c r="A459" s="2"/>
      <c r="B459" s="2"/>
      <c r="C459" s="11"/>
    </row>
    <row r="460">
      <c r="A460" s="2"/>
      <c r="B460" s="2"/>
      <c r="C460" s="11"/>
    </row>
    <row r="461">
      <c r="A461" s="2"/>
      <c r="B461" s="2"/>
      <c r="C461" s="11"/>
    </row>
    <row r="462">
      <c r="A462" s="2"/>
      <c r="B462" s="2"/>
      <c r="C462" s="11"/>
    </row>
    <row r="463">
      <c r="A463" s="2"/>
      <c r="B463" s="2"/>
      <c r="C463" s="11"/>
    </row>
    <row r="464">
      <c r="A464" s="2"/>
      <c r="B464" s="2"/>
      <c r="C464" s="11"/>
    </row>
    <row r="465">
      <c r="A465" s="2"/>
      <c r="B465" s="2"/>
      <c r="C465" s="11"/>
    </row>
    <row r="466">
      <c r="A466" s="2"/>
      <c r="B466" s="2"/>
      <c r="C466" s="11"/>
    </row>
    <row r="467">
      <c r="A467" s="2"/>
      <c r="B467" s="2"/>
      <c r="C467" s="11"/>
    </row>
    <row r="468">
      <c r="A468" s="2"/>
      <c r="B468" s="2"/>
      <c r="C468" s="11"/>
    </row>
    <row r="469">
      <c r="A469" s="2"/>
      <c r="B469" s="2"/>
      <c r="C469" s="11"/>
    </row>
    <row r="470">
      <c r="A470" s="2"/>
      <c r="B470" s="2"/>
      <c r="C470" s="11"/>
    </row>
    <row r="471">
      <c r="A471" s="2"/>
      <c r="B471" s="2"/>
      <c r="C471" s="11"/>
    </row>
    <row r="472">
      <c r="A472" s="2"/>
      <c r="B472" s="2"/>
      <c r="C472" s="11"/>
    </row>
    <row r="473">
      <c r="A473" s="2"/>
      <c r="B473" s="2"/>
      <c r="C473" s="11"/>
    </row>
    <row r="474">
      <c r="A474" s="2"/>
      <c r="B474" s="2"/>
      <c r="C474" s="11"/>
    </row>
    <row r="475">
      <c r="A475" s="2"/>
      <c r="B475" s="2"/>
      <c r="C475" s="11"/>
    </row>
    <row r="476">
      <c r="A476" s="2"/>
      <c r="B476" s="2"/>
      <c r="C476" s="11"/>
    </row>
    <row r="477">
      <c r="A477" s="2"/>
      <c r="B477" s="2"/>
      <c r="C477" s="11"/>
    </row>
    <row r="478">
      <c r="A478" s="2"/>
      <c r="B478" s="2"/>
      <c r="C478" s="11"/>
    </row>
    <row r="479">
      <c r="A479" s="2"/>
      <c r="B479" s="2"/>
      <c r="C479" s="11"/>
    </row>
    <row r="480">
      <c r="A480" s="2"/>
      <c r="B480" s="2"/>
      <c r="C480" s="11"/>
    </row>
    <row r="481">
      <c r="A481" s="2"/>
      <c r="B481" s="2"/>
      <c r="C481" s="11"/>
    </row>
    <row r="482">
      <c r="A482" s="2"/>
      <c r="B482" s="2"/>
      <c r="C482" s="11"/>
    </row>
    <row r="483">
      <c r="A483" s="2"/>
      <c r="B483" s="2"/>
      <c r="C483" s="11"/>
    </row>
    <row r="484">
      <c r="A484" s="2"/>
      <c r="B484" s="2"/>
      <c r="C484" s="11"/>
    </row>
    <row r="485">
      <c r="A485" s="2"/>
      <c r="B485" s="2"/>
      <c r="C485" s="11"/>
    </row>
    <row r="486">
      <c r="A486" s="2"/>
      <c r="B486" s="2"/>
      <c r="C486" s="11"/>
    </row>
    <row r="487">
      <c r="A487" s="2"/>
      <c r="B487" s="2"/>
      <c r="C487" s="11"/>
    </row>
    <row r="488">
      <c r="A488" s="2"/>
      <c r="B488" s="2"/>
      <c r="C488" s="11"/>
    </row>
    <row r="489">
      <c r="A489" s="2"/>
      <c r="B489" s="2"/>
      <c r="C489" s="11"/>
    </row>
    <row r="490">
      <c r="A490" s="2"/>
      <c r="B490" s="2"/>
      <c r="C490" s="11"/>
    </row>
    <row r="491">
      <c r="A491" s="2"/>
      <c r="B491" s="2"/>
      <c r="C491" s="11"/>
    </row>
    <row r="492">
      <c r="A492" s="2"/>
      <c r="B492" s="2"/>
      <c r="C492" s="11"/>
    </row>
    <row r="493">
      <c r="A493" s="2"/>
      <c r="B493" s="2"/>
      <c r="C493" s="11"/>
    </row>
    <row r="494">
      <c r="A494" s="2"/>
      <c r="B494" s="2"/>
      <c r="C494" s="11"/>
    </row>
    <row r="495">
      <c r="A495" s="2"/>
      <c r="B495" s="2"/>
      <c r="C495" s="11"/>
    </row>
    <row r="496">
      <c r="A496" s="2"/>
      <c r="B496" s="2"/>
      <c r="C496" s="11"/>
    </row>
    <row r="497">
      <c r="A497" s="2"/>
      <c r="B497" s="2"/>
      <c r="C497" s="11"/>
    </row>
    <row r="498">
      <c r="A498" s="2"/>
      <c r="B498" s="2"/>
      <c r="C498" s="11"/>
    </row>
    <row r="499">
      <c r="A499" s="2"/>
      <c r="B499" s="2"/>
      <c r="C499" s="11"/>
    </row>
    <row r="500">
      <c r="A500" s="2"/>
      <c r="B500" s="2"/>
      <c r="C500" s="11"/>
    </row>
    <row r="501">
      <c r="A501" s="2"/>
      <c r="B501" s="2"/>
      <c r="C501" s="11"/>
    </row>
    <row r="502">
      <c r="A502" s="2"/>
      <c r="B502" s="2"/>
      <c r="C502" s="11"/>
    </row>
    <row r="503">
      <c r="A503" s="2"/>
      <c r="B503" s="2"/>
      <c r="C503" s="11"/>
    </row>
    <row r="504">
      <c r="A504" s="2"/>
      <c r="B504" s="2"/>
      <c r="C504" s="11"/>
    </row>
    <row r="505">
      <c r="A505" s="2"/>
      <c r="B505" s="2"/>
      <c r="C505" s="11"/>
    </row>
    <row r="506">
      <c r="A506" s="2"/>
      <c r="B506" s="2"/>
      <c r="C506" s="11"/>
    </row>
    <row r="507">
      <c r="A507" s="2"/>
      <c r="B507" s="2"/>
      <c r="C507" s="11"/>
    </row>
    <row r="508">
      <c r="A508" s="2"/>
      <c r="B508" s="2"/>
      <c r="C508" s="11"/>
    </row>
    <row r="509">
      <c r="A509" s="2"/>
      <c r="B509" s="2"/>
      <c r="C509" s="11"/>
    </row>
    <row r="510">
      <c r="A510" s="2"/>
      <c r="B510" s="2"/>
      <c r="C510" s="11"/>
    </row>
    <row r="511">
      <c r="A511" s="2"/>
      <c r="B511" s="2"/>
      <c r="C511" s="11"/>
    </row>
    <row r="512">
      <c r="A512" s="2"/>
      <c r="B512" s="2"/>
      <c r="C512" s="11"/>
    </row>
    <row r="513">
      <c r="A513" s="2"/>
      <c r="B513" s="2"/>
      <c r="C513" s="11"/>
    </row>
    <row r="514">
      <c r="A514" s="2"/>
      <c r="B514" s="2"/>
      <c r="C514" s="11"/>
    </row>
    <row r="515">
      <c r="A515" s="2"/>
      <c r="B515" s="2"/>
      <c r="C515" s="11"/>
    </row>
    <row r="516">
      <c r="A516" s="2"/>
      <c r="B516" s="2"/>
      <c r="C516" s="11"/>
    </row>
    <row r="517">
      <c r="A517" s="2"/>
      <c r="B517" s="2"/>
      <c r="C517" s="11"/>
    </row>
    <row r="518">
      <c r="A518" s="2"/>
      <c r="B518" s="2"/>
      <c r="C518" s="11"/>
    </row>
    <row r="519">
      <c r="A519" s="2"/>
      <c r="B519" s="2"/>
      <c r="C519" s="11"/>
    </row>
    <row r="520">
      <c r="A520" s="2"/>
      <c r="B520" s="2"/>
      <c r="C520" s="11"/>
    </row>
    <row r="521">
      <c r="A521" s="2"/>
      <c r="B521" s="2"/>
      <c r="C521" s="11"/>
    </row>
    <row r="522">
      <c r="A522" s="2"/>
      <c r="B522" s="2"/>
      <c r="C522" s="11"/>
    </row>
    <row r="523">
      <c r="A523" s="2"/>
      <c r="B523" s="2"/>
      <c r="C523" s="11"/>
    </row>
    <row r="524">
      <c r="A524" s="2"/>
      <c r="B524" s="2"/>
      <c r="C524" s="11"/>
    </row>
    <row r="525">
      <c r="A525" s="2"/>
      <c r="B525" s="2"/>
      <c r="C525" s="11"/>
    </row>
    <row r="526">
      <c r="A526" s="2"/>
      <c r="B526" s="2"/>
      <c r="C526" s="11"/>
    </row>
    <row r="527">
      <c r="A527" s="2"/>
      <c r="B527" s="2"/>
      <c r="C527" s="11"/>
    </row>
    <row r="528">
      <c r="A528" s="2"/>
      <c r="B528" s="2"/>
      <c r="C528" s="11"/>
    </row>
    <row r="529">
      <c r="A529" s="2"/>
      <c r="B529" s="2"/>
      <c r="C529" s="11"/>
    </row>
    <row r="530">
      <c r="A530" s="2"/>
      <c r="B530" s="2"/>
      <c r="C530" s="11"/>
    </row>
    <row r="531">
      <c r="A531" s="2"/>
      <c r="B531" s="2"/>
      <c r="C531" s="11"/>
    </row>
    <row r="532">
      <c r="A532" s="2"/>
      <c r="B532" s="2"/>
      <c r="C532" s="11"/>
    </row>
    <row r="533">
      <c r="A533" s="2"/>
      <c r="B533" s="2"/>
      <c r="C533" s="11"/>
    </row>
    <row r="534">
      <c r="A534" s="2"/>
      <c r="B534" s="2"/>
      <c r="C534" s="11"/>
    </row>
    <row r="535">
      <c r="A535" s="2"/>
      <c r="B535" s="2"/>
      <c r="C535" s="11"/>
    </row>
    <row r="536">
      <c r="A536" s="2"/>
      <c r="B536" s="2"/>
      <c r="C536" s="11"/>
    </row>
    <row r="537">
      <c r="A537" s="2"/>
      <c r="B537" s="2"/>
      <c r="C537" s="11"/>
    </row>
    <row r="538">
      <c r="A538" s="2"/>
      <c r="B538" s="2"/>
      <c r="C538" s="11"/>
    </row>
    <row r="539">
      <c r="A539" s="2"/>
      <c r="B539" s="2"/>
      <c r="C539" s="11"/>
    </row>
    <row r="540">
      <c r="A540" s="2"/>
      <c r="B540" s="2"/>
      <c r="C540" s="11"/>
    </row>
    <row r="541">
      <c r="A541" s="2"/>
      <c r="B541" s="2"/>
      <c r="C541" s="11"/>
    </row>
    <row r="542">
      <c r="A542" s="2"/>
      <c r="B542" s="2"/>
      <c r="C542" s="11"/>
    </row>
    <row r="543">
      <c r="A543" s="2"/>
      <c r="B543" s="2"/>
      <c r="C543" s="11"/>
    </row>
    <row r="544">
      <c r="A544" s="2"/>
      <c r="B544" s="2"/>
      <c r="C544" s="11"/>
    </row>
    <row r="545">
      <c r="A545" s="2"/>
      <c r="B545" s="2"/>
      <c r="C545" s="11"/>
    </row>
    <row r="546">
      <c r="A546" s="2"/>
      <c r="B546" s="2"/>
      <c r="C546" s="11"/>
    </row>
    <row r="547">
      <c r="A547" s="2"/>
      <c r="B547" s="2"/>
      <c r="C547" s="11"/>
    </row>
    <row r="548">
      <c r="A548" s="2"/>
      <c r="B548" s="2"/>
      <c r="C548" s="11"/>
    </row>
    <row r="549">
      <c r="A549" s="2"/>
      <c r="B549" s="2"/>
      <c r="C549" s="11"/>
    </row>
    <row r="550">
      <c r="A550" s="2"/>
      <c r="B550" s="2"/>
      <c r="C550" s="11"/>
    </row>
    <row r="551">
      <c r="A551" s="2"/>
      <c r="B551" s="2"/>
      <c r="C551" s="11"/>
    </row>
    <row r="552">
      <c r="A552" s="2"/>
      <c r="B552" s="2"/>
      <c r="C552" s="11"/>
    </row>
    <row r="553">
      <c r="A553" s="2"/>
      <c r="B553" s="2"/>
      <c r="C553" s="11"/>
    </row>
    <row r="554">
      <c r="A554" s="2"/>
      <c r="B554" s="2"/>
      <c r="C554" s="11"/>
    </row>
    <row r="555">
      <c r="A555" s="2"/>
      <c r="B555" s="2"/>
      <c r="C555" s="11"/>
    </row>
    <row r="556">
      <c r="A556" s="2"/>
      <c r="B556" s="2"/>
      <c r="C556" s="11"/>
    </row>
    <row r="557">
      <c r="A557" s="2"/>
      <c r="B557" s="2"/>
      <c r="C557" s="11"/>
    </row>
    <row r="558">
      <c r="A558" s="2"/>
      <c r="B558" s="2"/>
      <c r="C558" s="11"/>
    </row>
    <row r="559">
      <c r="A559" s="2"/>
      <c r="B559" s="2"/>
      <c r="C559" s="11"/>
    </row>
    <row r="560">
      <c r="A560" s="2"/>
      <c r="B560" s="2"/>
      <c r="C560" s="11"/>
    </row>
    <row r="561">
      <c r="A561" s="2"/>
      <c r="B561" s="2"/>
      <c r="C561" s="11"/>
    </row>
    <row r="562">
      <c r="A562" s="2"/>
      <c r="B562" s="2"/>
      <c r="C562" s="11"/>
    </row>
    <row r="563">
      <c r="A563" s="2"/>
      <c r="B563" s="2"/>
      <c r="C563" s="11"/>
    </row>
    <row r="564">
      <c r="A564" s="2"/>
      <c r="B564" s="2"/>
      <c r="C564" s="11"/>
    </row>
    <row r="565">
      <c r="A565" s="2"/>
      <c r="B565" s="2"/>
      <c r="C565" s="11"/>
    </row>
    <row r="566">
      <c r="A566" s="2"/>
      <c r="B566" s="2"/>
      <c r="C566" s="11"/>
    </row>
    <row r="567">
      <c r="A567" s="2"/>
      <c r="B567" s="2"/>
      <c r="C567" s="11"/>
    </row>
    <row r="568">
      <c r="A568" s="2"/>
      <c r="B568" s="2"/>
      <c r="C568" s="11"/>
    </row>
    <row r="569">
      <c r="A569" s="2"/>
      <c r="B569" s="2"/>
      <c r="C569" s="11"/>
    </row>
    <row r="570">
      <c r="A570" s="2"/>
      <c r="B570" s="2"/>
      <c r="C570" s="11"/>
    </row>
    <row r="571">
      <c r="A571" s="2"/>
      <c r="B571" s="2"/>
      <c r="C571" s="11"/>
    </row>
    <row r="572">
      <c r="A572" s="2"/>
      <c r="B572" s="2"/>
      <c r="C572" s="11"/>
    </row>
    <row r="573">
      <c r="A573" s="2"/>
      <c r="B573" s="2"/>
      <c r="C573" s="11"/>
    </row>
    <row r="574">
      <c r="A574" s="2"/>
      <c r="B574" s="2"/>
      <c r="C574" s="11"/>
    </row>
    <row r="575">
      <c r="A575" s="2"/>
      <c r="B575" s="2"/>
      <c r="C575" s="11"/>
    </row>
    <row r="576">
      <c r="A576" s="2"/>
      <c r="B576" s="2"/>
      <c r="C576" s="11"/>
    </row>
    <row r="577">
      <c r="A577" s="2"/>
      <c r="B577" s="2"/>
      <c r="C577" s="11"/>
    </row>
    <row r="578">
      <c r="A578" s="2"/>
      <c r="B578" s="2"/>
      <c r="C578" s="11"/>
    </row>
    <row r="579">
      <c r="A579" s="2"/>
      <c r="B579" s="2"/>
      <c r="C579" s="11"/>
    </row>
    <row r="580">
      <c r="A580" s="2"/>
      <c r="B580" s="2"/>
      <c r="C580" s="11"/>
    </row>
    <row r="581">
      <c r="A581" s="2"/>
      <c r="B581" s="2"/>
      <c r="C581" s="11"/>
    </row>
    <row r="582">
      <c r="A582" s="2"/>
      <c r="B582" s="2"/>
      <c r="C582" s="11"/>
    </row>
    <row r="583">
      <c r="A583" s="2"/>
      <c r="B583" s="2"/>
      <c r="C583" s="11"/>
    </row>
    <row r="584">
      <c r="A584" s="2"/>
      <c r="B584" s="2"/>
      <c r="C584" s="11"/>
    </row>
    <row r="585">
      <c r="A585" s="2"/>
      <c r="B585" s="2"/>
      <c r="C585" s="11"/>
    </row>
    <row r="586">
      <c r="A586" s="2"/>
      <c r="B586" s="2"/>
      <c r="C586" s="11"/>
    </row>
    <row r="587">
      <c r="A587" s="2"/>
      <c r="B587" s="2"/>
      <c r="C587" s="11"/>
    </row>
    <row r="588">
      <c r="A588" s="2"/>
      <c r="B588" s="2"/>
      <c r="C588" s="11"/>
    </row>
    <row r="589">
      <c r="A589" s="2"/>
      <c r="B589" s="2"/>
      <c r="C589" s="11"/>
    </row>
    <row r="590">
      <c r="A590" s="2"/>
      <c r="B590" s="2"/>
      <c r="C590" s="11"/>
    </row>
    <row r="591">
      <c r="A591" s="2"/>
      <c r="B591" s="2"/>
      <c r="C591" s="11"/>
    </row>
    <row r="592">
      <c r="A592" s="2"/>
      <c r="B592" s="2"/>
      <c r="C592" s="11"/>
    </row>
    <row r="593">
      <c r="A593" s="2"/>
      <c r="B593" s="2"/>
      <c r="C593" s="11"/>
    </row>
    <row r="594">
      <c r="A594" s="2"/>
      <c r="B594" s="2"/>
      <c r="C594" s="11"/>
    </row>
    <row r="595">
      <c r="A595" s="2"/>
      <c r="B595" s="2"/>
      <c r="C595" s="11"/>
    </row>
    <row r="596">
      <c r="A596" s="2"/>
      <c r="B596" s="2"/>
      <c r="C596" s="11"/>
    </row>
    <row r="597">
      <c r="A597" s="2"/>
      <c r="B597" s="2"/>
      <c r="C597" s="11"/>
    </row>
    <row r="598">
      <c r="A598" s="2"/>
      <c r="B598" s="2"/>
      <c r="C598" s="11"/>
    </row>
    <row r="599">
      <c r="A599" s="2"/>
      <c r="B599" s="2"/>
      <c r="C599" s="11"/>
    </row>
    <row r="600">
      <c r="A600" s="2"/>
      <c r="B600" s="2"/>
      <c r="C600" s="11"/>
    </row>
    <row r="601">
      <c r="A601" s="2"/>
      <c r="B601" s="2"/>
      <c r="C601" s="11"/>
    </row>
    <row r="602">
      <c r="A602" s="2"/>
      <c r="B602" s="2"/>
      <c r="C602" s="11"/>
    </row>
    <row r="603">
      <c r="A603" s="2"/>
      <c r="B603" s="2"/>
      <c r="C603" s="11"/>
    </row>
    <row r="604">
      <c r="A604" s="2"/>
      <c r="B604" s="2"/>
      <c r="C604" s="11"/>
    </row>
    <row r="605">
      <c r="A605" s="2"/>
      <c r="B605" s="2"/>
      <c r="C605" s="11"/>
    </row>
    <row r="606">
      <c r="A606" s="2"/>
      <c r="B606" s="2"/>
      <c r="C606" s="11"/>
    </row>
    <row r="607">
      <c r="A607" s="2"/>
      <c r="B607" s="2"/>
      <c r="C607" s="11"/>
    </row>
    <row r="608">
      <c r="A608" s="2"/>
      <c r="B608" s="2"/>
      <c r="C608" s="11"/>
    </row>
    <row r="609">
      <c r="A609" s="2"/>
      <c r="B609" s="2"/>
      <c r="C609" s="11"/>
    </row>
    <row r="610">
      <c r="A610" s="2"/>
      <c r="B610" s="2"/>
      <c r="C610" s="11"/>
    </row>
    <row r="611">
      <c r="A611" s="2"/>
      <c r="B611" s="2"/>
      <c r="C611" s="11"/>
    </row>
    <row r="612">
      <c r="A612" s="2"/>
      <c r="B612" s="2"/>
      <c r="C612" s="11"/>
    </row>
    <row r="613">
      <c r="A613" s="2"/>
      <c r="B613" s="2"/>
      <c r="C613" s="11"/>
    </row>
    <row r="614">
      <c r="A614" s="2"/>
      <c r="B614" s="2"/>
      <c r="C614" s="11"/>
    </row>
    <row r="615">
      <c r="A615" s="2"/>
      <c r="B615" s="2"/>
      <c r="C615" s="11"/>
    </row>
    <row r="616">
      <c r="A616" s="2"/>
      <c r="B616" s="2"/>
      <c r="C616" s="11"/>
    </row>
    <row r="617">
      <c r="A617" s="2"/>
      <c r="B617" s="2"/>
      <c r="C617" s="11"/>
    </row>
    <row r="618">
      <c r="A618" s="2"/>
      <c r="B618" s="2"/>
      <c r="C618" s="11"/>
    </row>
    <row r="619">
      <c r="A619" s="2"/>
      <c r="B619" s="2"/>
      <c r="C619" s="11"/>
    </row>
    <row r="620">
      <c r="A620" s="2"/>
      <c r="B620" s="2"/>
      <c r="C620" s="11"/>
    </row>
    <row r="621">
      <c r="A621" s="2"/>
      <c r="B621" s="2"/>
      <c r="C621" s="11"/>
    </row>
    <row r="622">
      <c r="A622" s="2"/>
      <c r="B622" s="2"/>
      <c r="C622" s="11"/>
    </row>
    <row r="623">
      <c r="A623" s="2"/>
      <c r="B623" s="2"/>
      <c r="C623" s="11"/>
    </row>
    <row r="624">
      <c r="A624" s="2"/>
      <c r="B624" s="2"/>
      <c r="C624" s="11"/>
    </row>
    <row r="625">
      <c r="A625" s="2"/>
      <c r="B625" s="2"/>
      <c r="C625" s="11"/>
    </row>
    <row r="626">
      <c r="A626" s="2"/>
      <c r="B626" s="2"/>
      <c r="C626" s="11"/>
    </row>
    <row r="627">
      <c r="A627" s="2"/>
      <c r="B627" s="2"/>
      <c r="C627" s="11"/>
    </row>
    <row r="628">
      <c r="A628" s="2"/>
      <c r="B628" s="2"/>
      <c r="C628" s="11"/>
    </row>
    <row r="629">
      <c r="A629" s="2"/>
      <c r="B629" s="2"/>
      <c r="C629" s="11"/>
    </row>
    <row r="630">
      <c r="A630" s="2"/>
      <c r="B630" s="2"/>
      <c r="C630" s="11"/>
    </row>
    <row r="631">
      <c r="A631" s="2"/>
      <c r="B631" s="2"/>
      <c r="C631" s="11"/>
    </row>
    <row r="632">
      <c r="A632" s="2"/>
      <c r="B632" s="2"/>
      <c r="C632" s="11"/>
    </row>
    <row r="633">
      <c r="A633" s="2"/>
      <c r="B633" s="2"/>
      <c r="C633" s="11"/>
    </row>
    <row r="634">
      <c r="A634" s="2"/>
      <c r="B634" s="2"/>
      <c r="C634" s="11"/>
    </row>
    <row r="635">
      <c r="A635" s="2"/>
      <c r="B635" s="2"/>
      <c r="C635" s="11"/>
    </row>
    <row r="636">
      <c r="A636" s="2"/>
      <c r="B636" s="2"/>
      <c r="C636" s="11"/>
    </row>
    <row r="637">
      <c r="A637" s="2"/>
      <c r="B637" s="2"/>
      <c r="C637" s="11"/>
    </row>
    <row r="638">
      <c r="A638" s="2"/>
      <c r="B638" s="2"/>
      <c r="C638" s="11"/>
    </row>
    <row r="639">
      <c r="A639" s="2"/>
      <c r="B639" s="2"/>
      <c r="C639" s="11"/>
    </row>
    <row r="640">
      <c r="A640" s="2"/>
      <c r="B640" s="2"/>
      <c r="C640" s="11"/>
    </row>
    <row r="641">
      <c r="A641" s="2"/>
      <c r="B641" s="2"/>
      <c r="C641" s="11"/>
    </row>
    <row r="642">
      <c r="A642" s="2"/>
      <c r="B642" s="2"/>
      <c r="C642" s="11"/>
    </row>
    <row r="643">
      <c r="A643" s="2"/>
      <c r="B643" s="2"/>
      <c r="C643" s="11"/>
    </row>
    <row r="644">
      <c r="A644" s="2"/>
      <c r="B644" s="2"/>
      <c r="C644" s="11"/>
    </row>
    <row r="645">
      <c r="A645" s="2"/>
      <c r="B645" s="2"/>
      <c r="C645" s="11"/>
    </row>
    <row r="646">
      <c r="A646" s="2"/>
      <c r="B646" s="2"/>
      <c r="C646" s="11"/>
    </row>
    <row r="647">
      <c r="A647" s="2"/>
      <c r="B647" s="2"/>
      <c r="C647" s="11"/>
    </row>
    <row r="648">
      <c r="A648" s="2"/>
      <c r="B648" s="2"/>
      <c r="C648" s="11"/>
    </row>
    <row r="649">
      <c r="A649" s="2"/>
      <c r="B649" s="2"/>
      <c r="C649" s="11"/>
    </row>
    <row r="650">
      <c r="A650" s="2"/>
      <c r="B650" s="2"/>
      <c r="C650" s="11"/>
    </row>
    <row r="651">
      <c r="A651" s="2"/>
      <c r="B651" s="2"/>
      <c r="C651" s="11"/>
    </row>
    <row r="652">
      <c r="A652" s="2"/>
      <c r="B652" s="2"/>
      <c r="C652" s="11"/>
    </row>
    <row r="653">
      <c r="A653" s="2"/>
      <c r="B653" s="2"/>
      <c r="C653" s="11"/>
    </row>
    <row r="654">
      <c r="A654" s="2"/>
      <c r="B654" s="2"/>
      <c r="C654" s="11"/>
    </row>
    <row r="655">
      <c r="A655" s="2"/>
      <c r="B655" s="2"/>
      <c r="C655" s="11"/>
    </row>
    <row r="656">
      <c r="A656" s="2"/>
      <c r="B656" s="2"/>
      <c r="C656" s="11"/>
    </row>
    <row r="657">
      <c r="A657" s="2"/>
      <c r="B657" s="2"/>
      <c r="C657" s="11"/>
    </row>
    <row r="658">
      <c r="A658" s="2"/>
      <c r="B658" s="2"/>
      <c r="C658" s="11"/>
    </row>
    <row r="659">
      <c r="A659" s="2"/>
      <c r="B659" s="2"/>
      <c r="C659" s="11"/>
    </row>
    <row r="660">
      <c r="A660" s="2"/>
      <c r="B660" s="2"/>
      <c r="C660" s="11"/>
    </row>
    <row r="661">
      <c r="A661" s="2"/>
      <c r="B661" s="2"/>
      <c r="C661" s="11"/>
    </row>
    <row r="662">
      <c r="A662" s="2"/>
      <c r="B662" s="2"/>
      <c r="C662" s="11"/>
    </row>
    <row r="663">
      <c r="A663" s="2"/>
      <c r="B663" s="2"/>
      <c r="C663" s="11"/>
    </row>
    <row r="664">
      <c r="A664" s="2"/>
      <c r="B664" s="2"/>
      <c r="C664" s="11"/>
    </row>
    <row r="665">
      <c r="A665" s="2"/>
      <c r="B665" s="2"/>
      <c r="C665" s="11"/>
    </row>
    <row r="666">
      <c r="A666" s="2"/>
      <c r="B666" s="2"/>
      <c r="C666" s="11"/>
    </row>
    <row r="667">
      <c r="A667" s="2"/>
      <c r="B667" s="2"/>
      <c r="C667" s="11"/>
    </row>
    <row r="668">
      <c r="A668" s="2"/>
      <c r="B668" s="2"/>
      <c r="C668" s="11"/>
    </row>
    <row r="669">
      <c r="A669" s="2"/>
      <c r="B669" s="2"/>
      <c r="C669" s="11"/>
    </row>
    <row r="670">
      <c r="A670" s="2"/>
      <c r="B670" s="2"/>
      <c r="C670" s="11"/>
    </row>
    <row r="671">
      <c r="A671" s="2"/>
      <c r="B671" s="2"/>
      <c r="C671" s="11"/>
    </row>
    <row r="672">
      <c r="A672" s="2"/>
      <c r="B672" s="2"/>
      <c r="C672" s="11"/>
    </row>
    <row r="673">
      <c r="A673" s="2"/>
      <c r="B673" s="2"/>
      <c r="C673" s="11"/>
    </row>
    <row r="674">
      <c r="A674" s="2"/>
      <c r="B674" s="2"/>
      <c r="C674" s="11"/>
    </row>
    <row r="675">
      <c r="A675" s="2"/>
      <c r="B675" s="2"/>
      <c r="C675" s="11"/>
    </row>
    <row r="676">
      <c r="A676" s="2"/>
      <c r="B676" s="2"/>
      <c r="C676" s="11"/>
    </row>
    <row r="677">
      <c r="A677" s="2"/>
      <c r="B677" s="2"/>
      <c r="C677" s="11"/>
    </row>
    <row r="678">
      <c r="A678" s="2"/>
      <c r="B678" s="2"/>
      <c r="C678" s="11"/>
    </row>
    <row r="679">
      <c r="A679" s="2"/>
      <c r="B679" s="2"/>
      <c r="C679" s="11"/>
    </row>
    <row r="680">
      <c r="A680" s="2"/>
      <c r="B680" s="2"/>
      <c r="C680" s="11"/>
    </row>
    <row r="681">
      <c r="A681" s="2"/>
      <c r="B681" s="2"/>
      <c r="C681" s="11"/>
    </row>
    <row r="682">
      <c r="A682" s="2"/>
      <c r="B682" s="2"/>
      <c r="C682" s="11"/>
    </row>
    <row r="683">
      <c r="A683" s="2"/>
      <c r="B683" s="2"/>
      <c r="C683" s="11"/>
    </row>
    <row r="684">
      <c r="A684" s="2"/>
      <c r="B684" s="2"/>
      <c r="C684" s="11"/>
    </row>
    <row r="685">
      <c r="A685" s="2"/>
      <c r="B685" s="2"/>
      <c r="C685" s="11"/>
    </row>
    <row r="686">
      <c r="A686" s="2"/>
      <c r="B686" s="2"/>
      <c r="C686" s="11"/>
    </row>
    <row r="687">
      <c r="A687" s="2"/>
      <c r="B687" s="2"/>
      <c r="C687" s="11"/>
    </row>
    <row r="688">
      <c r="A688" s="2"/>
      <c r="B688" s="2"/>
      <c r="C688" s="11"/>
    </row>
    <row r="689">
      <c r="A689" s="2"/>
      <c r="B689" s="2"/>
      <c r="C689" s="11"/>
    </row>
    <row r="690">
      <c r="A690" s="2"/>
      <c r="B690" s="2"/>
      <c r="C690" s="11"/>
    </row>
    <row r="691">
      <c r="A691" s="2"/>
      <c r="B691" s="2"/>
      <c r="C691" s="11"/>
    </row>
    <row r="692">
      <c r="A692" s="2"/>
      <c r="B692" s="2"/>
      <c r="C692" s="11"/>
    </row>
    <row r="693">
      <c r="A693" s="2"/>
      <c r="B693" s="2"/>
      <c r="C693" s="11"/>
    </row>
    <row r="694">
      <c r="A694" s="2"/>
      <c r="B694" s="2"/>
      <c r="C694" s="11"/>
    </row>
    <row r="695">
      <c r="A695" s="2"/>
      <c r="B695" s="2"/>
      <c r="C695" s="11"/>
    </row>
    <row r="696">
      <c r="A696" s="2"/>
      <c r="B696" s="2"/>
      <c r="C696" s="11"/>
    </row>
    <row r="697">
      <c r="A697" s="2"/>
      <c r="B697" s="2"/>
      <c r="C697" s="11"/>
    </row>
    <row r="698">
      <c r="A698" s="2"/>
      <c r="B698" s="2"/>
      <c r="C698" s="11"/>
    </row>
    <row r="699">
      <c r="A699" s="2"/>
      <c r="B699" s="2"/>
      <c r="C699" s="11"/>
    </row>
    <row r="700">
      <c r="A700" s="2"/>
      <c r="B700" s="2"/>
      <c r="C700" s="11"/>
    </row>
    <row r="701">
      <c r="A701" s="2"/>
      <c r="B701" s="2"/>
      <c r="C701" s="11"/>
    </row>
    <row r="702">
      <c r="A702" s="2"/>
      <c r="B702" s="2"/>
      <c r="C702" s="11"/>
    </row>
    <row r="703">
      <c r="A703" s="2"/>
      <c r="B703" s="2"/>
      <c r="C703" s="11"/>
    </row>
    <row r="704">
      <c r="A704" s="2"/>
      <c r="B704" s="2"/>
      <c r="C704" s="11"/>
    </row>
    <row r="705">
      <c r="A705" s="2"/>
      <c r="B705" s="2"/>
      <c r="C705" s="11"/>
    </row>
    <row r="706">
      <c r="A706" s="2"/>
      <c r="B706" s="2"/>
      <c r="C706" s="11"/>
    </row>
    <row r="707">
      <c r="A707" s="2"/>
      <c r="B707" s="2"/>
      <c r="C707" s="11"/>
    </row>
    <row r="708">
      <c r="A708" s="2"/>
      <c r="B708" s="2"/>
      <c r="C708" s="11"/>
    </row>
    <row r="709">
      <c r="A709" s="2"/>
      <c r="B709" s="2"/>
      <c r="C709" s="11"/>
    </row>
    <row r="710">
      <c r="A710" s="2"/>
      <c r="B710" s="2"/>
      <c r="C710" s="11"/>
    </row>
    <row r="711">
      <c r="A711" s="2"/>
      <c r="B711" s="2"/>
      <c r="C711" s="11"/>
    </row>
    <row r="712">
      <c r="A712" s="2"/>
      <c r="B712" s="2"/>
      <c r="C712" s="11"/>
    </row>
    <row r="713">
      <c r="A713" s="2"/>
      <c r="B713" s="2"/>
      <c r="C713" s="11"/>
    </row>
    <row r="714">
      <c r="A714" s="2"/>
      <c r="B714" s="2"/>
      <c r="C714" s="11"/>
    </row>
    <row r="715">
      <c r="A715" s="2"/>
      <c r="B715" s="2"/>
      <c r="C715" s="11"/>
    </row>
    <row r="716">
      <c r="A716" s="2"/>
      <c r="B716" s="2"/>
      <c r="C716" s="11"/>
    </row>
    <row r="717">
      <c r="A717" s="2"/>
      <c r="B717" s="2"/>
      <c r="C717" s="11"/>
    </row>
    <row r="718">
      <c r="A718" s="2"/>
      <c r="B718" s="2"/>
      <c r="C718" s="11"/>
    </row>
    <row r="719">
      <c r="A719" s="2"/>
      <c r="B719" s="2"/>
      <c r="C719" s="11"/>
    </row>
    <row r="720">
      <c r="A720" s="2"/>
      <c r="B720" s="2"/>
      <c r="C720" s="11"/>
    </row>
    <row r="721">
      <c r="A721" s="2"/>
      <c r="B721" s="2"/>
      <c r="C721" s="11"/>
    </row>
    <row r="722">
      <c r="A722" s="2"/>
      <c r="B722" s="2"/>
      <c r="C722" s="11"/>
    </row>
    <row r="723">
      <c r="A723" s="2"/>
      <c r="B723" s="2"/>
      <c r="C723" s="11"/>
    </row>
    <row r="724">
      <c r="A724" s="2"/>
      <c r="B724" s="2"/>
      <c r="C724" s="11"/>
    </row>
    <row r="725">
      <c r="A725" s="2"/>
      <c r="B725" s="2"/>
      <c r="C725" s="11"/>
    </row>
    <row r="726">
      <c r="A726" s="2"/>
      <c r="B726" s="2"/>
      <c r="C726" s="11"/>
    </row>
    <row r="727">
      <c r="A727" s="2"/>
      <c r="B727" s="2"/>
      <c r="C727" s="11"/>
    </row>
    <row r="728">
      <c r="A728" s="2"/>
      <c r="B728" s="2"/>
      <c r="C728" s="11"/>
    </row>
    <row r="729">
      <c r="A729" s="2"/>
      <c r="B729" s="2"/>
      <c r="C729" s="11"/>
    </row>
    <row r="730">
      <c r="A730" s="2"/>
      <c r="B730" s="2"/>
      <c r="C730" s="11"/>
    </row>
    <row r="731">
      <c r="A731" s="2"/>
      <c r="B731" s="2"/>
      <c r="C731" s="11"/>
    </row>
    <row r="732">
      <c r="A732" s="2"/>
      <c r="B732" s="2"/>
      <c r="C732" s="11"/>
    </row>
    <row r="733">
      <c r="A733" s="2"/>
      <c r="B733" s="2"/>
      <c r="C733" s="11"/>
    </row>
    <row r="734">
      <c r="A734" s="2"/>
      <c r="B734" s="2"/>
      <c r="C734" s="11"/>
    </row>
    <row r="735">
      <c r="A735" s="2"/>
      <c r="B735" s="2"/>
      <c r="C735" s="11"/>
    </row>
    <row r="736">
      <c r="A736" s="2"/>
      <c r="B736" s="2"/>
      <c r="C736" s="11"/>
    </row>
    <row r="737">
      <c r="A737" s="2"/>
      <c r="B737" s="2"/>
      <c r="C737" s="11"/>
    </row>
    <row r="738">
      <c r="A738" s="2"/>
      <c r="B738" s="2"/>
      <c r="C738" s="11"/>
    </row>
    <row r="739">
      <c r="A739" s="2"/>
      <c r="B739" s="2"/>
      <c r="C739" s="11"/>
    </row>
    <row r="740">
      <c r="A740" s="2"/>
      <c r="B740" s="2"/>
      <c r="C740" s="11"/>
    </row>
    <row r="741">
      <c r="A741" s="2"/>
      <c r="B741" s="2"/>
      <c r="C741" s="11"/>
    </row>
    <row r="742">
      <c r="A742" s="2"/>
      <c r="B742" s="2"/>
      <c r="C742" s="11"/>
    </row>
    <row r="743">
      <c r="A743" s="2"/>
      <c r="B743" s="2"/>
      <c r="C743" s="11"/>
    </row>
    <row r="744">
      <c r="A744" s="2"/>
      <c r="B744" s="2"/>
      <c r="C744" s="11"/>
    </row>
    <row r="745">
      <c r="A745" s="2"/>
      <c r="B745" s="2"/>
      <c r="C745" s="11"/>
    </row>
    <row r="746">
      <c r="A746" s="2"/>
      <c r="B746" s="2"/>
      <c r="C746" s="11"/>
    </row>
    <row r="747">
      <c r="A747" s="2"/>
      <c r="B747" s="2"/>
      <c r="C747" s="11"/>
    </row>
    <row r="748">
      <c r="A748" s="2"/>
      <c r="B748" s="2"/>
      <c r="C748" s="11"/>
    </row>
    <row r="749">
      <c r="A749" s="2"/>
      <c r="B749" s="2"/>
      <c r="C749" s="11"/>
    </row>
    <row r="750">
      <c r="A750" s="2"/>
      <c r="B750" s="2"/>
      <c r="C750" s="11"/>
    </row>
    <row r="751">
      <c r="A751" s="2"/>
      <c r="B751" s="2"/>
      <c r="C751" s="11"/>
    </row>
    <row r="752">
      <c r="A752" s="2"/>
      <c r="B752" s="2"/>
      <c r="C752" s="11"/>
    </row>
    <row r="753">
      <c r="A753" s="2"/>
      <c r="B753" s="2"/>
      <c r="C753" s="11"/>
    </row>
    <row r="754">
      <c r="A754" s="2"/>
      <c r="B754" s="2"/>
      <c r="C754" s="11"/>
    </row>
    <row r="755">
      <c r="A755" s="2"/>
      <c r="B755" s="2"/>
      <c r="C755" s="11"/>
    </row>
    <row r="756">
      <c r="A756" s="2"/>
      <c r="B756" s="2"/>
      <c r="C756" s="11"/>
    </row>
    <row r="757">
      <c r="A757" s="2"/>
      <c r="B757" s="2"/>
      <c r="C757" s="11"/>
    </row>
    <row r="758">
      <c r="A758" s="2"/>
      <c r="B758" s="2"/>
      <c r="C758" s="11"/>
    </row>
    <row r="759">
      <c r="A759" s="2"/>
      <c r="B759" s="2"/>
      <c r="C759" s="11"/>
    </row>
    <row r="760">
      <c r="A760" s="2"/>
      <c r="B760" s="2"/>
      <c r="C760" s="11"/>
    </row>
    <row r="761">
      <c r="A761" s="2"/>
      <c r="B761" s="2"/>
      <c r="C761" s="11"/>
    </row>
    <row r="762">
      <c r="A762" s="2"/>
      <c r="B762" s="2"/>
      <c r="C762" s="11"/>
    </row>
    <row r="763">
      <c r="A763" s="2"/>
      <c r="B763" s="2"/>
      <c r="C763" s="11"/>
    </row>
    <row r="764">
      <c r="A764" s="2"/>
      <c r="B764" s="2"/>
      <c r="C764" s="11"/>
    </row>
    <row r="765">
      <c r="A765" s="2"/>
      <c r="B765" s="2"/>
      <c r="C765" s="11"/>
    </row>
    <row r="766">
      <c r="A766" s="2"/>
      <c r="B766" s="2"/>
      <c r="C766" s="11"/>
    </row>
    <row r="767">
      <c r="A767" s="2"/>
      <c r="B767" s="2"/>
      <c r="C767" s="11"/>
    </row>
    <row r="768">
      <c r="A768" s="2"/>
      <c r="B768" s="2"/>
      <c r="C768" s="11"/>
    </row>
    <row r="769">
      <c r="A769" s="2"/>
      <c r="B769" s="2"/>
      <c r="C769" s="11"/>
    </row>
    <row r="770">
      <c r="A770" s="2"/>
      <c r="B770" s="2"/>
      <c r="C770" s="11"/>
    </row>
    <row r="771">
      <c r="A771" s="2"/>
      <c r="B771" s="2"/>
      <c r="C771" s="11"/>
    </row>
    <row r="772">
      <c r="A772" s="2"/>
      <c r="B772" s="2"/>
      <c r="C772" s="11"/>
    </row>
    <row r="773">
      <c r="A773" s="2"/>
      <c r="B773" s="2"/>
      <c r="C773" s="11"/>
    </row>
    <row r="774">
      <c r="A774" s="2"/>
      <c r="B774" s="2"/>
      <c r="C774" s="11"/>
    </row>
    <row r="775">
      <c r="A775" s="2"/>
      <c r="B775" s="2"/>
      <c r="C775" s="11"/>
    </row>
    <row r="776">
      <c r="A776" s="2"/>
      <c r="B776" s="2"/>
      <c r="C776" s="11"/>
    </row>
    <row r="777">
      <c r="A777" s="2"/>
      <c r="B777" s="2"/>
      <c r="C777" s="11"/>
    </row>
    <row r="778">
      <c r="A778" s="2"/>
      <c r="B778" s="2"/>
      <c r="C778" s="11"/>
    </row>
    <row r="779">
      <c r="A779" s="2"/>
      <c r="B779" s="2"/>
      <c r="C779" s="11"/>
    </row>
    <row r="780">
      <c r="A780" s="2"/>
      <c r="B780" s="2"/>
      <c r="C780" s="11"/>
    </row>
    <row r="781">
      <c r="A781" s="2"/>
      <c r="B781" s="2"/>
      <c r="C781" s="11"/>
    </row>
    <row r="782">
      <c r="A782" s="2"/>
      <c r="B782" s="2"/>
      <c r="C782" s="11"/>
    </row>
    <row r="783">
      <c r="A783" s="2"/>
      <c r="B783" s="2"/>
      <c r="C783" s="11"/>
    </row>
    <row r="784">
      <c r="A784" s="2"/>
      <c r="B784" s="2"/>
      <c r="C784" s="11"/>
    </row>
    <row r="785">
      <c r="A785" s="2"/>
      <c r="B785" s="2"/>
      <c r="C785" s="11"/>
    </row>
    <row r="786">
      <c r="A786" s="2"/>
      <c r="B786" s="2"/>
      <c r="C786" s="11"/>
    </row>
    <row r="787">
      <c r="A787" s="2"/>
      <c r="B787" s="2"/>
      <c r="C787" s="11"/>
    </row>
    <row r="788">
      <c r="A788" s="2"/>
      <c r="B788" s="2"/>
      <c r="C788" s="11"/>
    </row>
    <row r="789">
      <c r="A789" s="2"/>
      <c r="B789" s="2"/>
      <c r="C789" s="11"/>
    </row>
    <row r="790">
      <c r="A790" s="2"/>
      <c r="B790" s="2"/>
      <c r="C790" s="11"/>
    </row>
    <row r="791">
      <c r="A791" s="2"/>
      <c r="B791" s="2"/>
      <c r="C791" s="11"/>
    </row>
    <row r="792">
      <c r="A792" s="2"/>
      <c r="B792" s="2"/>
      <c r="C792" s="11"/>
    </row>
    <row r="793">
      <c r="A793" s="2"/>
      <c r="B793" s="2"/>
      <c r="C793" s="11"/>
    </row>
    <row r="794">
      <c r="A794" s="2"/>
      <c r="B794" s="2"/>
      <c r="C794" s="11"/>
    </row>
    <row r="795">
      <c r="A795" s="2"/>
      <c r="B795" s="2"/>
      <c r="C795" s="11"/>
    </row>
    <row r="796">
      <c r="A796" s="2"/>
      <c r="B796" s="2"/>
      <c r="C796" s="11"/>
    </row>
    <row r="797">
      <c r="A797" s="2"/>
      <c r="B797" s="2"/>
      <c r="C797" s="11"/>
    </row>
    <row r="798">
      <c r="A798" s="2"/>
      <c r="B798" s="2"/>
      <c r="C798" s="11"/>
    </row>
    <row r="799">
      <c r="A799" s="2"/>
      <c r="B799" s="2"/>
      <c r="C799" s="11"/>
    </row>
    <row r="800">
      <c r="A800" s="2"/>
      <c r="B800" s="2"/>
      <c r="C800" s="11"/>
    </row>
    <row r="801">
      <c r="A801" s="2"/>
      <c r="B801" s="2"/>
      <c r="C801" s="11"/>
    </row>
    <row r="802">
      <c r="A802" s="2"/>
      <c r="B802" s="2"/>
      <c r="C802" s="11"/>
    </row>
    <row r="803">
      <c r="A803" s="2"/>
      <c r="B803" s="2"/>
      <c r="C803" s="11"/>
    </row>
    <row r="804">
      <c r="A804" s="2"/>
      <c r="B804" s="2"/>
      <c r="C804" s="11"/>
    </row>
    <row r="805">
      <c r="A805" s="2"/>
      <c r="B805" s="2"/>
      <c r="C805" s="11"/>
    </row>
    <row r="806">
      <c r="A806" s="2"/>
      <c r="B806" s="2"/>
      <c r="C806" s="11"/>
    </row>
    <row r="807">
      <c r="A807" s="2"/>
      <c r="B807" s="2"/>
      <c r="C807" s="11"/>
    </row>
    <row r="808">
      <c r="A808" s="2"/>
      <c r="B808" s="2"/>
      <c r="C808" s="11"/>
    </row>
    <row r="809">
      <c r="A809" s="2"/>
      <c r="B809" s="2"/>
      <c r="C809" s="11"/>
    </row>
    <row r="810">
      <c r="A810" s="2"/>
      <c r="B810" s="2"/>
      <c r="C810" s="11"/>
    </row>
    <row r="811">
      <c r="A811" s="2"/>
      <c r="B811" s="2"/>
      <c r="C811" s="11"/>
    </row>
    <row r="812">
      <c r="A812" s="2"/>
      <c r="B812" s="2"/>
      <c r="C812" s="11"/>
    </row>
    <row r="813">
      <c r="A813" s="2"/>
      <c r="B813" s="2"/>
      <c r="C813" s="11"/>
    </row>
    <row r="814">
      <c r="A814" s="2"/>
      <c r="B814" s="2"/>
      <c r="C814" s="11"/>
    </row>
    <row r="815">
      <c r="A815" s="2"/>
      <c r="B815" s="2"/>
      <c r="C815" s="11"/>
    </row>
    <row r="816">
      <c r="A816" s="2"/>
      <c r="B816" s="2"/>
      <c r="C816" s="11"/>
    </row>
    <row r="817">
      <c r="A817" s="2"/>
      <c r="B817" s="2"/>
      <c r="C817" s="11"/>
    </row>
    <row r="818">
      <c r="A818" s="2"/>
      <c r="B818" s="2"/>
      <c r="C818" s="11"/>
    </row>
    <row r="819">
      <c r="A819" s="2"/>
      <c r="B819" s="2"/>
      <c r="C819" s="11"/>
    </row>
    <row r="820">
      <c r="A820" s="2"/>
      <c r="B820" s="2"/>
      <c r="C820" s="11"/>
    </row>
    <row r="821">
      <c r="A821" s="2"/>
      <c r="B821" s="2"/>
      <c r="C821" s="11"/>
    </row>
    <row r="822">
      <c r="A822" s="2"/>
      <c r="B822" s="2"/>
      <c r="C822" s="11"/>
    </row>
    <row r="823">
      <c r="A823" s="2"/>
      <c r="B823" s="2"/>
      <c r="C823" s="11"/>
    </row>
    <row r="824">
      <c r="A824" s="2"/>
      <c r="B824" s="2"/>
      <c r="C824" s="11"/>
    </row>
    <row r="825">
      <c r="A825" s="2"/>
      <c r="B825" s="2"/>
      <c r="C825" s="11"/>
    </row>
    <row r="826">
      <c r="A826" s="2"/>
      <c r="B826" s="2"/>
      <c r="C826" s="11"/>
    </row>
    <row r="827">
      <c r="A827" s="2"/>
      <c r="B827" s="2"/>
      <c r="C827" s="11"/>
    </row>
    <row r="828">
      <c r="A828" s="2"/>
      <c r="B828" s="2"/>
      <c r="C828" s="11"/>
    </row>
    <row r="829">
      <c r="A829" s="2"/>
      <c r="B829" s="2"/>
      <c r="C829" s="11"/>
    </row>
    <row r="830">
      <c r="A830" s="2"/>
      <c r="B830" s="2"/>
      <c r="C830" s="11"/>
    </row>
    <row r="831">
      <c r="A831" s="2"/>
      <c r="B831" s="2"/>
      <c r="C831" s="11"/>
    </row>
    <row r="832">
      <c r="A832" s="2"/>
      <c r="B832" s="2"/>
      <c r="C832" s="11"/>
    </row>
    <row r="833">
      <c r="A833" s="2"/>
      <c r="B833" s="2"/>
      <c r="C833" s="11"/>
    </row>
    <row r="834">
      <c r="A834" s="2"/>
      <c r="B834" s="2"/>
      <c r="C834" s="11"/>
    </row>
    <row r="835">
      <c r="A835" s="2"/>
      <c r="B835" s="2"/>
      <c r="C835" s="11"/>
    </row>
    <row r="836">
      <c r="A836" s="2"/>
      <c r="B836" s="2"/>
      <c r="C836" s="11"/>
    </row>
    <row r="837">
      <c r="A837" s="2"/>
      <c r="B837" s="2"/>
      <c r="C837" s="11"/>
    </row>
    <row r="838">
      <c r="A838" s="2"/>
      <c r="B838" s="2"/>
      <c r="C838" s="11"/>
    </row>
    <row r="839">
      <c r="A839" s="2"/>
      <c r="B839" s="2"/>
      <c r="C839" s="11"/>
    </row>
    <row r="840">
      <c r="A840" s="2"/>
      <c r="B840" s="2"/>
      <c r="C840" s="11"/>
    </row>
    <row r="841">
      <c r="A841" s="2"/>
      <c r="B841" s="2"/>
      <c r="C841" s="11"/>
    </row>
    <row r="842">
      <c r="A842" s="2"/>
      <c r="B842" s="2"/>
      <c r="C842" s="11"/>
    </row>
    <row r="843">
      <c r="A843" s="2"/>
      <c r="B843" s="2"/>
      <c r="C843" s="11"/>
    </row>
    <row r="844">
      <c r="A844" s="2"/>
      <c r="B844" s="2"/>
      <c r="C844" s="11"/>
    </row>
    <row r="845">
      <c r="A845" s="2"/>
      <c r="B845" s="2"/>
      <c r="C845" s="11"/>
    </row>
    <row r="846">
      <c r="A846" s="2"/>
      <c r="B846" s="2"/>
      <c r="C846" s="11"/>
    </row>
    <row r="847">
      <c r="A847" s="2"/>
      <c r="B847" s="2"/>
      <c r="C847" s="11"/>
    </row>
    <row r="848">
      <c r="A848" s="2"/>
      <c r="B848" s="2"/>
      <c r="C848" s="11"/>
    </row>
    <row r="849">
      <c r="A849" s="2"/>
      <c r="B849" s="2"/>
      <c r="C849" s="11"/>
    </row>
    <row r="850">
      <c r="A850" s="2"/>
      <c r="B850" s="2"/>
      <c r="C850" s="11"/>
    </row>
    <row r="851">
      <c r="A851" s="2"/>
      <c r="B851" s="2"/>
      <c r="C851" s="11"/>
    </row>
    <row r="852">
      <c r="A852" s="2"/>
      <c r="B852" s="2"/>
      <c r="C852" s="11"/>
    </row>
    <row r="853">
      <c r="A853" s="2"/>
      <c r="B853" s="2"/>
      <c r="C853" s="11"/>
    </row>
    <row r="854">
      <c r="A854" s="2"/>
      <c r="B854" s="2"/>
      <c r="C854" s="11"/>
    </row>
    <row r="855">
      <c r="A855" s="2"/>
      <c r="B855" s="2"/>
      <c r="C855" s="11"/>
    </row>
    <row r="856">
      <c r="A856" s="2"/>
      <c r="B856" s="2"/>
      <c r="C856" s="11"/>
    </row>
    <row r="857">
      <c r="A857" s="2"/>
      <c r="B857" s="2"/>
      <c r="C857" s="11"/>
    </row>
    <row r="858">
      <c r="A858" s="2"/>
      <c r="B858" s="2"/>
      <c r="C858" s="11"/>
    </row>
    <row r="859">
      <c r="A859" s="2"/>
      <c r="B859" s="2"/>
      <c r="C859" s="11"/>
    </row>
    <row r="860">
      <c r="A860" s="2"/>
      <c r="B860" s="2"/>
      <c r="C860" s="11"/>
    </row>
    <row r="861">
      <c r="A861" s="2"/>
      <c r="B861" s="2"/>
      <c r="C861" s="11"/>
    </row>
    <row r="862">
      <c r="A862" s="2"/>
      <c r="B862" s="2"/>
      <c r="C862" s="11"/>
    </row>
    <row r="863">
      <c r="A863" s="2"/>
      <c r="B863" s="2"/>
      <c r="C863" s="11"/>
    </row>
    <row r="864">
      <c r="A864" s="2"/>
      <c r="B864" s="2"/>
      <c r="C864" s="11"/>
    </row>
    <row r="865">
      <c r="A865" s="2"/>
      <c r="B865" s="2"/>
      <c r="C865" s="11"/>
    </row>
    <row r="866">
      <c r="A866" s="2"/>
      <c r="B866" s="2"/>
      <c r="C866" s="11"/>
    </row>
    <row r="867">
      <c r="A867" s="2"/>
      <c r="B867" s="2"/>
      <c r="C867" s="11"/>
    </row>
    <row r="868">
      <c r="A868" s="2"/>
      <c r="B868" s="2"/>
      <c r="C868" s="11"/>
    </row>
    <row r="869">
      <c r="A869" s="2"/>
      <c r="B869" s="2"/>
      <c r="C869" s="11"/>
    </row>
    <row r="870">
      <c r="A870" s="2"/>
      <c r="B870" s="2"/>
      <c r="C870" s="11"/>
    </row>
    <row r="871">
      <c r="A871" s="2"/>
      <c r="B871" s="2"/>
      <c r="C871" s="11"/>
    </row>
    <row r="872">
      <c r="A872" s="2"/>
      <c r="B872" s="2"/>
      <c r="C872" s="11"/>
    </row>
    <row r="873">
      <c r="A873" s="2"/>
      <c r="B873" s="2"/>
      <c r="C873" s="11"/>
    </row>
    <row r="874">
      <c r="A874" s="2"/>
      <c r="B874" s="2"/>
      <c r="C874" s="11"/>
    </row>
    <row r="875">
      <c r="A875" s="2"/>
      <c r="B875" s="2"/>
      <c r="C875" s="11"/>
    </row>
    <row r="876">
      <c r="A876" s="2"/>
      <c r="B876" s="2"/>
      <c r="C876" s="11"/>
    </row>
    <row r="877">
      <c r="A877" s="2"/>
      <c r="B877" s="2"/>
      <c r="C877" s="11"/>
    </row>
    <row r="878">
      <c r="A878" s="2"/>
      <c r="B878" s="2"/>
      <c r="C878" s="11"/>
    </row>
    <row r="879">
      <c r="A879" s="2"/>
      <c r="B879" s="2"/>
      <c r="C879" s="11"/>
    </row>
    <row r="880">
      <c r="A880" s="2"/>
      <c r="B880" s="2"/>
      <c r="C880" s="11"/>
    </row>
    <row r="881">
      <c r="A881" s="2"/>
      <c r="B881" s="2"/>
      <c r="C881" s="11"/>
    </row>
    <row r="882">
      <c r="A882" s="2"/>
      <c r="B882" s="2"/>
      <c r="C882" s="11"/>
    </row>
    <row r="883">
      <c r="A883" s="2"/>
      <c r="B883" s="2"/>
      <c r="C883" s="11"/>
    </row>
    <row r="884">
      <c r="A884" s="2"/>
      <c r="B884" s="2"/>
      <c r="C884" s="11"/>
    </row>
    <row r="885">
      <c r="A885" s="2"/>
      <c r="B885" s="2"/>
      <c r="C885" s="11"/>
    </row>
    <row r="886">
      <c r="A886" s="2"/>
      <c r="B886" s="2"/>
      <c r="C886" s="11"/>
    </row>
    <row r="887">
      <c r="A887" s="2"/>
      <c r="B887" s="2"/>
      <c r="C887" s="11"/>
    </row>
    <row r="888">
      <c r="A888" s="2"/>
      <c r="B888" s="2"/>
      <c r="C888" s="11"/>
    </row>
    <row r="889">
      <c r="A889" s="2"/>
      <c r="B889" s="2"/>
      <c r="C889" s="11"/>
    </row>
    <row r="890">
      <c r="A890" s="2"/>
      <c r="B890" s="2"/>
      <c r="C890" s="11"/>
    </row>
    <row r="891">
      <c r="A891" s="2"/>
      <c r="B891" s="2"/>
      <c r="C891" s="11"/>
    </row>
    <row r="892">
      <c r="A892" s="2"/>
      <c r="B892" s="2"/>
      <c r="C892" s="11"/>
    </row>
    <row r="893">
      <c r="A893" s="2"/>
      <c r="B893" s="2"/>
      <c r="C893" s="11"/>
    </row>
    <row r="894">
      <c r="A894" s="2"/>
      <c r="B894" s="2"/>
      <c r="C894" s="11"/>
    </row>
    <row r="895">
      <c r="A895" s="2"/>
      <c r="B895" s="2"/>
      <c r="C895" s="11"/>
    </row>
    <row r="896">
      <c r="A896" s="2"/>
      <c r="B896" s="2"/>
      <c r="C896" s="11"/>
    </row>
    <row r="897">
      <c r="A897" s="2"/>
      <c r="B897" s="2"/>
      <c r="C897" s="11"/>
    </row>
    <row r="898">
      <c r="A898" s="2"/>
      <c r="B898" s="2"/>
      <c r="C898" s="11"/>
    </row>
    <row r="899">
      <c r="A899" s="2"/>
      <c r="B899" s="2"/>
      <c r="C899" s="11"/>
    </row>
    <row r="900">
      <c r="A900" s="2"/>
      <c r="B900" s="2"/>
      <c r="C900" s="11"/>
    </row>
    <row r="901">
      <c r="A901" s="2"/>
      <c r="B901" s="2"/>
      <c r="C901" s="11"/>
    </row>
    <row r="902">
      <c r="A902" s="2"/>
      <c r="B902" s="2"/>
      <c r="C902" s="11"/>
    </row>
    <row r="903">
      <c r="A903" s="2"/>
      <c r="B903" s="2"/>
      <c r="C903" s="11"/>
    </row>
    <row r="904">
      <c r="A904" s="2"/>
      <c r="B904" s="2"/>
      <c r="C904" s="11"/>
    </row>
    <row r="905">
      <c r="A905" s="2"/>
      <c r="B905" s="2"/>
      <c r="C905" s="11"/>
    </row>
    <row r="906">
      <c r="A906" s="2"/>
      <c r="B906" s="2"/>
      <c r="C906" s="11"/>
    </row>
    <row r="907">
      <c r="A907" s="2"/>
      <c r="B907" s="2"/>
      <c r="C907" s="11"/>
    </row>
    <row r="908">
      <c r="A908" s="2"/>
      <c r="B908" s="2"/>
      <c r="C908" s="11"/>
    </row>
    <row r="909">
      <c r="A909" s="2"/>
      <c r="B909" s="2"/>
      <c r="C909" s="11"/>
    </row>
    <row r="910">
      <c r="A910" s="2"/>
      <c r="B910" s="2"/>
      <c r="C910" s="11"/>
    </row>
    <row r="911">
      <c r="A911" s="2"/>
      <c r="B911" s="2"/>
      <c r="C911" s="11"/>
    </row>
    <row r="912">
      <c r="A912" s="2"/>
      <c r="B912" s="2"/>
      <c r="C912" s="11"/>
    </row>
    <row r="913">
      <c r="A913" s="2"/>
      <c r="B913" s="2"/>
      <c r="C913" s="11"/>
    </row>
    <row r="914">
      <c r="A914" s="2"/>
      <c r="B914" s="2"/>
      <c r="C914" s="11"/>
    </row>
    <row r="915">
      <c r="A915" s="2"/>
      <c r="B915" s="2"/>
      <c r="C915" s="11"/>
    </row>
    <row r="916">
      <c r="A916" s="2"/>
      <c r="B916" s="2"/>
      <c r="C916" s="11"/>
    </row>
    <row r="917">
      <c r="A917" s="2"/>
      <c r="B917" s="2"/>
      <c r="C917" s="11"/>
    </row>
    <row r="918">
      <c r="A918" s="2"/>
      <c r="B918" s="2"/>
      <c r="C918" s="11"/>
    </row>
    <row r="919">
      <c r="A919" s="2"/>
      <c r="B919" s="2"/>
      <c r="C919" s="11"/>
    </row>
    <row r="920">
      <c r="A920" s="2"/>
      <c r="B920" s="2"/>
      <c r="C920" s="11"/>
    </row>
    <row r="921">
      <c r="A921" s="2"/>
      <c r="B921" s="2"/>
      <c r="C921" s="11"/>
    </row>
    <row r="922">
      <c r="A922" s="2"/>
      <c r="B922" s="2"/>
      <c r="C922" s="11"/>
    </row>
    <row r="923">
      <c r="A923" s="2"/>
      <c r="B923" s="2"/>
      <c r="C923" s="11"/>
    </row>
    <row r="924">
      <c r="A924" s="2"/>
      <c r="B924" s="2"/>
      <c r="C924" s="11"/>
    </row>
    <row r="925">
      <c r="A925" s="2"/>
      <c r="B925" s="2"/>
      <c r="C925" s="11"/>
    </row>
    <row r="926">
      <c r="A926" s="2"/>
      <c r="B926" s="2"/>
      <c r="C926" s="11"/>
    </row>
    <row r="927">
      <c r="A927" s="2"/>
      <c r="B927" s="2"/>
      <c r="C927" s="11"/>
    </row>
    <row r="928">
      <c r="A928" s="2"/>
      <c r="B928" s="2"/>
      <c r="C928" s="11"/>
    </row>
    <row r="929">
      <c r="A929" s="2"/>
      <c r="B929" s="2"/>
      <c r="C929" s="11"/>
    </row>
    <row r="930">
      <c r="A930" s="2"/>
      <c r="B930" s="2"/>
      <c r="C930" s="11"/>
    </row>
    <row r="931">
      <c r="A931" s="2"/>
      <c r="B931" s="2"/>
      <c r="C931" s="11"/>
    </row>
    <row r="932">
      <c r="A932" s="2"/>
      <c r="B932" s="2"/>
      <c r="C932" s="11"/>
    </row>
    <row r="933">
      <c r="A933" s="2"/>
      <c r="B933" s="2"/>
      <c r="C933" s="11"/>
    </row>
    <row r="934">
      <c r="A934" s="2"/>
      <c r="B934" s="2"/>
      <c r="C934" s="11"/>
    </row>
    <row r="935">
      <c r="A935" s="2"/>
      <c r="B935" s="2"/>
      <c r="C935" s="11"/>
    </row>
    <row r="936">
      <c r="A936" s="2"/>
      <c r="B936" s="2"/>
      <c r="C936" s="11"/>
    </row>
    <row r="937">
      <c r="A937" s="2"/>
      <c r="B937" s="2"/>
      <c r="C937" s="11"/>
    </row>
    <row r="938">
      <c r="A938" s="2"/>
      <c r="B938" s="2"/>
      <c r="C938" s="11"/>
    </row>
    <row r="939">
      <c r="A939" s="2"/>
      <c r="B939" s="2"/>
      <c r="C939" s="11"/>
    </row>
    <row r="940">
      <c r="A940" s="2"/>
      <c r="B940" s="2"/>
      <c r="C940" s="11"/>
    </row>
    <row r="941">
      <c r="A941" s="2"/>
      <c r="B941" s="2"/>
      <c r="C941" s="11"/>
    </row>
    <row r="942">
      <c r="A942" s="2"/>
      <c r="B942" s="2"/>
      <c r="C942" s="11"/>
    </row>
    <row r="943">
      <c r="A943" s="2"/>
      <c r="B943" s="2"/>
      <c r="C943" s="11"/>
    </row>
    <row r="944">
      <c r="A944" s="2"/>
      <c r="B944" s="2"/>
      <c r="C944" s="11"/>
    </row>
    <row r="945">
      <c r="A945" s="2"/>
      <c r="B945" s="2"/>
      <c r="C945" s="11"/>
    </row>
    <row r="946">
      <c r="A946" s="2"/>
      <c r="B946" s="2"/>
      <c r="C946" s="11"/>
    </row>
    <row r="947">
      <c r="A947" s="2"/>
      <c r="B947" s="2"/>
      <c r="C947" s="11"/>
    </row>
    <row r="948">
      <c r="A948" s="2"/>
      <c r="B948" s="2"/>
      <c r="C948" s="11"/>
    </row>
    <row r="949">
      <c r="A949" s="2"/>
      <c r="B949" s="2"/>
      <c r="C949" s="11"/>
    </row>
    <row r="950">
      <c r="A950" s="2"/>
      <c r="B950" s="2"/>
      <c r="C950" s="11"/>
    </row>
    <row r="951">
      <c r="A951" s="2"/>
      <c r="B951" s="2"/>
      <c r="C951" s="11"/>
    </row>
    <row r="952">
      <c r="A952" s="2"/>
      <c r="B952" s="2"/>
      <c r="C952" s="11"/>
    </row>
    <row r="953">
      <c r="A953" s="2"/>
      <c r="B953" s="2"/>
      <c r="C953" s="11"/>
    </row>
    <row r="954">
      <c r="A954" s="2"/>
      <c r="B954" s="2"/>
      <c r="C954" s="11"/>
    </row>
    <row r="955">
      <c r="A955" s="2"/>
      <c r="B955" s="2"/>
      <c r="C955" s="11"/>
    </row>
    <row r="956">
      <c r="A956" s="2"/>
      <c r="B956" s="2"/>
      <c r="C956" s="11"/>
    </row>
    <row r="957">
      <c r="A957" s="2"/>
      <c r="B957" s="2"/>
      <c r="C957" s="11"/>
    </row>
    <row r="958">
      <c r="A958" s="2"/>
      <c r="B958" s="2"/>
      <c r="C958" s="11"/>
    </row>
    <row r="959">
      <c r="A959" s="2"/>
      <c r="B959" s="2"/>
      <c r="C959" s="11"/>
    </row>
    <row r="960">
      <c r="A960" s="2"/>
      <c r="B960" s="2"/>
      <c r="C960" s="11"/>
    </row>
    <row r="961">
      <c r="A961" s="2"/>
      <c r="B961" s="2"/>
      <c r="C961" s="11"/>
    </row>
    <row r="962">
      <c r="A962" s="2"/>
      <c r="B962" s="2"/>
      <c r="C962" s="11"/>
    </row>
    <row r="963">
      <c r="A963" s="2"/>
      <c r="B963" s="2"/>
      <c r="C963" s="11"/>
    </row>
    <row r="964">
      <c r="A964" s="2"/>
      <c r="B964" s="2"/>
      <c r="C964" s="11"/>
    </row>
    <row r="965">
      <c r="A965" s="2"/>
      <c r="B965" s="2"/>
      <c r="C965" s="11"/>
    </row>
    <row r="966">
      <c r="A966" s="2"/>
      <c r="B966" s="2"/>
      <c r="C966" s="11"/>
    </row>
    <row r="967">
      <c r="A967" s="2"/>
      <c r="B967" s="2"/>
      <c r="C967" s="11"/>
    </row>
    <row r="968">
      <c r="A968" s="2"/>
      <c r="B968" s="2"/>
      <c r="C968" s="11"/>
    </row>
    <row r="969">
      <c r="A969" s="2"/>
      <c r="B969" s="2"/>
      <c r="C969" s="11"/>
    </row>
    <row r="970">
      <c r="A970" s="2"/>
      <c r="B970" s="2"/>
      <c r="C970" s="11"/>
    </row>
    <row r="971">
      <c r="A971" s="2"/>
      <c r="B971" s="2"/>
      <c r="C971" s="11"/>
    </row>
    <row r="972">
      <c r="A972" s="2"/>
      <c r="B972" s="2"/>
      <c r="C972" s="11"/>
    </row>
    <row r="973">
      <c r="A973" s="2"/>
      <c r="B973" s="2"/>
      <c r="C973" s="11"/>
    </row>
    <row r="974">
      <c r="A974" s="2"/>
      <c r="B974" s="2"/>
      <c r="C974" s="11"/>
    </row>
    <row r="975">
      <c r="A975" s="2"/>
      <c r="B975" s="2"/>
      <c r="C975" s="11"/>
    </row>
    <row r="976">
      <c r="A976" s="2"/>
      <c r="B976" s="2"/>
      <c r="C976" s="11"/>
    </row>
    <row r="977">
      <c r="A977" s="2"/>
      <c r="B977" s="2"/>
      <c r="C977" s="11"/>
    </row>
    <row r="978">
      <c r="A978" s="2"/>
      <c r="B978" s="2"/>
      <c r="C978" s="11"/>
    </row>
    <row r="979">
      <c r="A979" s="2"/>
      <c r="B979" s="2"/>
      <c r="C979" s="11"/>
    </row>
    <row r="980">
      <c r="A980" s="2"/>
      <c r="B980" s="2"/>
      <c r="C980" s="11"/>
    </row>
    <row r="981">
      <c r="A981" s="2"/>
      <c r="B981" s="2"/>
      <c r="C981" s="11"/>
    </row>
    <row r="982">
      <c r="A982" s="2"/>
      <c r="B982" s="2"/>
      <c r="C982" s="11"/>
    </row>
    <row r="983">
      <c r="A983" s="2"/>
      <c r="B983" s="2"/>
      <c r="C983" s="11"/>
    </row>
    <row r="984">
      <c r="A984" s="2"/>
      <c r="B984" s="2"/>
      <c r="C984" s="11"/>
    </row>
    <row r="985">
      <c r="A985" s="2"/>
      <c r="B985" s="2"/>
      <c r="C985" s="11"/>
    </row>
    <row r="986">
      <c r="A986" s="2"/>
      <c r="B986" s="2"/>
      <c r="C986" s="11"/>
    </row>
    <row r="987">
      <c r="A987" s="2"/>
      <c r="B987" s="2"/>
      <c r="C987" s="11"/>
    </row>
    <row r="988">
      <c r="A988" s="2"/>
      <c r="B988" s="2"/>
      <c r="C988" s="11"/>
    </row>
    <row r="989">
      <c r="A989" s="2"/>
      <c r="B989" s="2"/>
      <c r="C989" s="11"/>
    </row>
    <row r="990">
      <c r="A990" s="2"/>
      <c r="B990" s="2"/>
      <c r="C990" s="11"/>
    </row>
    <row r="991">
      <c r="A991" s="2"/>
      <c r="B991" s="2"/>
      <c r="C991" s="11"/>
    </row>
    <row r="992">
      <c r="A992" s="2"/>
      <c r="B992" s="2"/>
      <c r="C992" s="11"/>
    </row>
    <row r="993">
      <c r="A993" s="2"/>
      <c r="B993" s="2"/>
      <c r="C993" s="11"/>
    </row>
    <row r="994">
      <c r="A994" s="2"/>
      <c r="B994" s="2"/>
      <c r="C994" s="11"/>
    </row>
    <row r="995">
      <c r="A995" s="2"/>
      <c r="B995" s="2"/>
      <c r="C995" s="11"/>
    </row>
    <row r="996">
      <c r="A996" s="2"/>
      <c r="B996" s="2"/>
      <c r="C996" s="11"/>
    </row>
    <row r="997">
      <c r="A997" s="2"/>
      <c r="B997" s="2"/>
      <c r="C997" s="11"/>
    </row>
    <row r="998">
      <c r="A998" s="2"/>
      <c r="B998" s="2"/>
      <c r="C998" s="11"/>
    </row>
    <row r="999">
      <c r="A999" s="2"/>
      <c r="B999" s="2"/>
      <c r="C999" s="11"/>
    </row>
    <row r="1000">
      <c r="A1000" s="2"/>
      <c r="B1000" s="2"/>
      <c r="C1000" s="11"/>
    </row>
  </sheetData>
  <mergeCells count="1">
    <mergeCell ref="A1:D2"/>
  </mergeCells>
  <hyperlinks>
    <hyperlink r:id="rId1" ref="C6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8.14"/>
    <col customWidth="1" min="2" max="2" width="9.43"/>
    <col customWidth="1" min="3" max="12" width="7.43"/>
    <col customWidth="1" min="13" max="26" width="15.14"/>
  </cols>
  <sheetData>
    <row r="1">
      <c r="A1" s="1" t="s">
        <v>0</v>
      </c>
    </row>
    <row r="2"/>
    <row r="3">
      <c r="A3" s="2"/>
      <c r="B3" s="3"/>
    </row>
    <row r="4">
      <c r="A4" s="4" t="s">
        <v>1</v>
      </c>
      <c r="B4" s="3"/>
    </row>
    <row r="5">
      <c r="A5" s="4" t="s">
        <v>2</v>
      </c>
      <c r="B5" s="3"/>
    </row>
    <row r="6">
      <c r="A6" s="4" t="s">
        <v>3</v>
      </c>
      <c r="B6" s="3"/>
    </row>
    <row r="7">
      <c r="A7" s="4" t="s">
        <v>4</v>
      </c>
      <c r="B7" s="3"/>
    </row>
    <row r="8">
      <c r="A8" s="4" t="s">
        <v>5</v>
      </c>
      <c r="B8" s="5"/>
    </row>
    <row r="9">
      <c r="A9" s="4" t="s">
        <v>6</v>
      </c>
      <c r="B9" s="6"/>
    </row>
    <row r="10" ht="18.0" customHeight="1">
      <c r="A10" s="7" t="s">
        <v>7</v>
      </c>
      <c r="B10" s="3"/>
    </row>
    <row r="11">
      <c r="A11" s="8"/>
      <c r="B11" s="3"/>
    </row>
    <row r="12">
      <c r="A12" s="9" t="s">
        <v>8</v>
      </c>
      <c r="B12" s="3"/>
    </row>
    <row r="13">
      <c r="A13" s="9" t="s">
        <v>9</v>
      </c>
      <c r="B13" s="3"/>
    </row>
    <row r="14">
      <c r="A14" s="9" t="s">
        <v>10</v>
      </c>
      <c r="B14" s="3"/>
    </row>
    <row r="15">
      <c r="A15" s="9" t="s">
        <v>11</v>
      </c>
      <c r="B15" s="3"/>
    </row>
    <row r="16">
      <c r="A16" s="9" t="s">
        <v>12</v>
      </c>
      <c r="B16" s="3"/>
    </row>
    <row r="17">
      <c r="A17" s="9" t="s">
        <v>13</v>
      </c>
      <c r="B17" s="3"/>
    </row>
    <row r="18">
      <c r="A18" s="9" t="s">
        <v>14</v>
      </c>
      <c r="B18" s="3"/>
    </row>
    <row r="19">
      <c r="A19" s="9" t="s">
        <v>15</v>
      </c>
      <c r="B19" s="3"/>
    </row>
    <row r="20">
      <c r="A20" s="9" t="s">
        <v>16</v>
      </c>
      <c r="B20" s="3"/>
    </row>
    <row r="21">
      <c r="A21" s="9" t="s">
        <v>17</v>
      </c>
      <c r="B21" s="3"/>
    </row>
    <row r="22">
      <c r="A22" s="9" t="s">
        <v>18</v>
      </c>
      <c r="B22" s="3"/>
    </row>
    <row r="23">
      <c r="A23" s="9" t="s">
        <v>19</v>
      </c>
      <c r="B23" s="3"/>
    </row>
    <row r="24">
      <c r="A24" s="9" t="s">
        <v>20</v>
      </c>
      <c r="B24" s="3"/>
    </row>
    <row r="25">
      <c r="A25" s="9" t="s">
        <v>21</v>
      </c>
      <c r="B25" s="3"/>
    </row>
    <row r="26">
      <c r="A26" s="9" t="s">
        <v>22</v>
      </c>
      <c r="B26" s="3"/>
    </row>
    <row r="27">
      <c r="A27" s="9" t="s">
        <v>23</v>
      </c>
      <c r="B27" s="3"/>
    </row>
    <row r="28">
      <c r="A28" s="9" t="s">
        <v>24</v>
      </c>
      <c r="B28" s="3"/>
    </row>
    <row r="29">
      <c r="A29" s="9" t="s">
        <v>25</v>
      </c>
      <c r="B29" s="3"/>
    </row>
    <row r="30">
      <c r="A30" s="9" t="s">
        <v>26</v>
      </c>
      <c r="B30" s="3"/>
    </row>
    <row r="31">
      <c r="A31" s="9" t="s">
        <v>27</v>
      </c>
      <c r="B31" s="3"/>
    </row>
    <row r="32">
      <c r="A32" s="9" t="s">
        <v>28</v>
      </c>
      <c r="B32" s="3"/>
    </row>
    <row r="33">
      <c r="A33" s="9" t="s">
        <v>29</v>
      </c>
      <c r="B33" s="3"/>
    </row>
    <row r="34">
      <c r="A34" s="9" t="s">
        <v>30</v>
      </c>
      <c r="B34" s="3"/>
    </row>
    <row r="35">
      <c r="A35" s="9" t="s">
        <v>31</v>
      </c>
      <c r="B35" s="3"/>
    </row>
    <row r="36">
      <c r="A36" s="9" t="s">
        <v>32</v>
      </c>
      <c r="B36" s="3"/>
    </row>
    <row r="37">
      <c r="A37" s="9" t="s">
        <v>33</v>
      </c>
      <c r="B37" s="3"/>
    </row>
    <row r="38">
      <c r="A38" s="9" t="s">
        <v>34</v>
      </c>
      <c r="B38" s="3"/>
    </row>
    <row r="39">
      <c r="A39" s="9" t="s">
        <v>35</v>
      </c>
      <c r="B39" s="3"/>
    </row>
    <row r="40">
      <c r="A40" s="9" t="s">
        <v>36</v>
      </c>
      <c r="B40" s="3"/>
    </row>
    <row r="41">
      <c r="A41" s="9" t="s">
        <v>37</v>
      </c>
      <c r="B41" s="3"/>
    </row>
    <row r="42">
      <c r="A42" s="10"/>
      <c r="B42" s="3"/>
    </row>
    <row r="43" ht="18.0" customHeight="1">
      <c r="A43" s="7" t="s">
        <v>38</v>
      </c>
      <c r="B43" s="3"/>
    </row>
    <row r="44">
      <c r="A44" s="8"/>
      <c r="B44" s="3"/>
    </row>
    <row r="45">
      <c r="A45" s="9" t="s">
        <v>39</v>
      </c>
      <c r="B45" s="3"/>
    </row>
    <row r="46">
      <c r="A46" s="9" t="s">
        <v>40</v>
      </c>
      <c r="B46" s="3"/>
    </row>
    <row r="47">
      <c r="A47" s="9" t="s">
        <v>41</v>
      </c>
      <c r="B47" s="3"/>
    </row>
    <row r="48">
      <c r="A48" s="9" t="s">
        <v>42</v>
      </c>
      <c r="B48" s="3"/>
    </row>
    <row r="49">
      <c r="A49" s="9" t="s">
        <v>43</v>
      </c>
      <c r="B49" s="3"/>
    </row>
    <row r="50">
      <c r="A50" s="9" t="s">
        <v>44</v>
      </c>
      <c r="B50" s="3"/>
    </row>
    <row r="51">
      <c r="A51" s="9" t="s">
        <v>45</v>
      </c>
      <c r="B51" s="3"/>
    </row>
    <row r="52">
      <c r="A52" s="9" t="s">
        <v>46</v>
      </c>
      <c r="B52" s="3"/>
    </row>
    <row r="53">
      <c r="A53" s="9" t="s">
        <v>47</v>
      </c>
      <c r="B53" s="3"/>
    </row>
    <row r="54">
      <c r="A54" s="9" t="s">
        <v>48</v>
      </c>
      <c r="B54" s="3"/>
    </row>
    <row r="55">
      <c r="A55" s="9" t="s">
        <v>49</v>
      </c>
      <c r="B55" s="3"/>
    </row>
    <row r="56">
      <c r="A56" s="9" t="s">
        <v>50</v>
      </c>
      <c r="B56" s="3"/>
    </row>
    <row r="57">
      <c r="A57" s="9" t="s">
        <v>51</v>
      </c>
      <c r="B57" s="3"/>
    </row>
    <row r="58">
      <c r="A58" s="9" t="s">
        <v>52</v>
      </c>
      <c r="B58" s="3"/>
    </row>
    <row r="59">
      <c r="A59" s="9" t="s">
        <v>53</v>
      </c>
      <c r="B59" s="3"/>
    </row>
    <row r="60">
      <c r="A60" s="9" t="s">
        <v>54</v>
      </c>
      <c r="B60" s="3"/>
    </row>
    <row r="61">
      <c r="A61" s="9" t="s">
        <v>55</v>
      </c>
      <c r="B61" s="3"/>
    </row>
    <row r="62">
      <c r="A62" s="9" t="s">
        <v>56</v>
      </c>
      <c r="B62" s="3"/>
    </row>
    <row r="63">
      <c r="A63" s="9" t="s">
        <v>57</v>
      </c>
      <c r="B63" s="3"/>
    </row>
    <row r="64">
      <c r="A64" s="9" t="s">
        <v>58</v>
      </c>
      <c r="B64" s="3"/>
    </row>
    <row r="65">
      <c r="A65" s="9" t="s">
        <v>59</v>
      </c>
      <c r="B65" s="3"/>
    </row>
    <row r="66">
      <c r="A66" s="2"/>
      <c r="B66" s="3"/>
    </row>
    <row r="67">
      <c r="B67" s="2"/>
    </row>
    <row r="68">
      <c r="B68" s="2"/>
    </row>
    <row r="69">
      <c r="B69" s="2"/>
    </row>
    <row r="70">
      <c r="B70" s="2"/>
    </row>
    <row r="71">
      <c r="B71" s="2"/>
    </row>
    <row r="72">
      <c r="B72" s="2"/>
    </row>
    <row r="73">
      <c r="B73" s="2"/>
    </row>
    <row r="74">
      <c r="B74" s="2"/>
    </row>
    <row r="75">
      <c r="B75" s="2"/>
    </row>
    <row r="76">
      <c r="B76" s="2"/>
    </row>
    <row r="77">
      <c r="B77" s="2"/>
    </row>
    <row r="78">
      <c r="B78" s="2"/>
    </row>
    <row r="79">
      <c r="B79" s="2"/>
    </row>
    <row r="80">
      <c r="B80" s="2"/>
    </row>
    <row r="81">
      <c r="B81" s="2"/>
    </row>
    <row r="82">
      <c r="B82" s="2"/>
    </row>
    <row r="83">
      <c r="B83" s="2"/>
    </row>
    <row r="84">
      <c r="B84" s="2"/>
    </row>
    <row r="85">
      <c r="B85" s="2"/>
    </row>
    <row r="86">
      <c r="B86" s="2"/>
    </row>
    <row r="87">
      <c r="B87" s="2"/>
    </row>
    <row r="88">
      <c r="B88" s="2"/>
    </row>
    <row r="89">
      <c r="B89" s="2"/>
    </row>
    <row r="90">
      <c r="B90" s="2"/>
    </row>
    <row r="91">
      <c r="B91" s="2"/>
    </row>
    <row r="92">
      <c r="B92" s="2"/>
    </row>
    <row r="93">
      <c r="B93" s="2"/>
    </row>
    <row r="94">
      <c r="B94" s="2"/>
    </row>
    <row r="95">
      <c r="B95" s="2"/>
    </row>
    <row r="96">
      <c r="B96" s="2"/>
    </row>
    <row r="97">
      <c r="B97" s="2"/>
    </row>
    <row r="98">
      <c r="B98" s="2"/>
    </row>
    <row r="99">
      <c r="B99" s="2"/>
    </row>
    <row r="100">
      <c r="B100" s="2"/>
    </row>
    <row r="101">
      <c r="B101" s="2"/>
    </row>
    <row r="102">
      <c r="B102" s="2"/>
    </row>
    <row r="103">
      <c r="B103" s="2"/>
    </row>
    <row r="104">
      <c r="B104" s="2"/>
    </row>
    <row r="105">
      <c r="B105" s="2"/>
    </row>
    <row r="106">
      <c r="B106" s="2"/>
    </row>
    <row r="107">
      <c r="B107" s="2"/>
    </row>
    <row r="108">
      <c r="B108" s="2"/>
    </row>
    <row r="109">
      <c r="B109" s="2"/>
    </row>
    <row r="110">
      <c r="B110" s="2"/>
    </row>
    <row r="111">
      <c r="B111" s="2"/>
    </row>
    <row r="112">
      <c r="B112" s="2"/>
    </row>
    <row r="113">
      <c r="B113" s="2"/>
    </row>
    <row r="114">
      <c r="B114" s="2"/>
    </row>
    <row r="115">
      <c r="B115" s="2"/>
    </row>
    <row r="116">
      <c r="B116" s="2"/>
    </row>
    <row r="117">
      <c r="B117" s="2"/>
    </row>
    <row r="118">
      <c r="B118" s="2"/>
    </row>
    <row r="119">
      <c r="B119" s="2"/>
    </row>
    <row r="120">
      <c r="B120" s="2"/>
    </row>
    <row r="121">
      <c r="B121" s="2"/>
    </row>
    <row r="122">
      <c r="B122" s="2"/>
    </row>
    <row r="123">
      <c r="B123" s="2"/>
    </row>
    <row r="124">
      <c r="B124" s="2"/>
    </row>
    <row r="125">
      <c r="B125" s="2"/>
    </row>
    <row r="126">
      <c r="B126" s="2"/>
    </row>
    <row r="127">
      <c r="B127" s="2"/>
    </row>
    <row r="128">
      <c r="B128" s="2"/>
    </row>
    <row r="129">
      <c r="B129" s="2"/>
    </row>
    <row r="130">
      <c r="B130" s="2"/>
    </row>
    <row r="131">
      <c r="B131" s="2"/>
    </row>
    <row r="132">
      <c r="B132" s="2"/>
    </row>
    <row r="133">
      <c r="B133" s="2"/>
    </row>
    <row r="134">
      <c r="B134" s="2"/>
    </row>
    <row r="135">
      <c r="B135" s="2"/>
    </row>
    <row r="136">
      <c r="B136" s="2"/>
    </row>
    <row r="137">
      <c r="B137" s="2"/>
    </row>
    <row r="138">
      <c r="B138" s="2"/>
    </row>
    <row r="139">
      <c r="B139" s="2"/>
    </row>
    <row r="140">
      <c r="B140" s="2"/>
    </row>
    <row r="141">
      <c r="B141" s="2"/>
    </row>
    <row r="142">
      <c r="B142" s="2"/>
    </row>
    <row r="143">
      <c r="B143" s="2"/>
    </row>
    <row r="144">
      <c r="B144" s="2"/>
    </row>
    <row r="145">
      <c r="B145" s="2"/>
    </row>
    <row r="146">
      <c r="B146" s="2"/>
    </row>
    <row r="147">
      <c r="B147" s="2"/>
    </row>
    <row r="148">
      <c r="B148" s="2"/>
    </row>
    <row r="149">
      <c r="B149" s="2"/>
    </row>
    <row r="150">
      <c r="B150" s="2"/>
    </row>
    <row r="151">
      <c r="B151" s="2"/>
    </row>
    <row r="152">
      <c r="B152" s="2"/>
    </row>
    <row r="153">
      <c r="B153" s="2"/>
    </row>
    <row r="154">
      <c r="B154" s="2"/>
    </row>
    <row r="155">
      <c r="B155" s="2"/>
    </row>
    <row r="156">
      <c r="B156" s="2"/>
    </row>
    <row r="157">
      <c r="B157" s="2"/>
    </row>
    <row r="158">
      <c r="B158" s="2"/>
    </row>
    <row r="159">
      <c r="B159" s="2"/>
    </row>
    <row r="160">
      <c r="B160" s="2"/>
    </row>
    <row r="161">
      <c r="B161" s="2"/>
    </row>
    <row r="162">
      <c r="B162" s="2"/>
    </row>
    <row r="163">
      <c r="B163" s="2"/>
    </row>
    <row r="164">
      <c r="B164" s="2"/>
    </row>
    <row r="165">
      <c r="B165" s="2"/>
    </row>
    <row r="166">
      <c r="B166" s="2"/>
    </row>
    <row r="167">
      <c r="B167" s="2"/>
    </row>
    <row r="168">
      <c r="B168" s="2"/>
    </row>
    <row r="169">
      <c r="B169" s="2"/>
    </row>
    <row r="170">
      <c r="B170" s="2"/>
    </row>
    <row r="171">
      <c r="B171" s="2"/>
    </row>
    <row r="172">
      <c r="B172" s="2"/>
    </row>
    <row r="173">
      <c r="B173" s="2"/>
    </row>
    <row r="174">
      <c r="B174" s="2"/>
    </row>
    <row r="175">
      <c r="B175" s="2"/>
    </row>
    <row r="176">
      <c r="B176" s="2"/>
    </row>
    <row r="177">
      <c r="B177" s="2"/>
    </row>
    <row r="178">
      <c r="B178" s="2"/>
    </row>
    <row r="179">
      <c r="B179" s="2"/>
    </row>
    <row r="180">
      <c r="B180" s="2"/>
    </row>
    <row r="181">
      <c r="B181" s="2"/>
    </row>
    <row r="182">
      <c r="B182" s="2"/>
    </row>
    <row r="183">
      <c r="B183" s="2"/>
    </row>
    <row r="184">
      <c r="B184" s="2"/>
    </row>
    <row r="185">
      <c r="B185" s="2"/>
    </row>
    <row r="186">
      <c r="B186" s="2"/>
    </row>
    <row r="187">
      <c r="B187" s="2"/>
    </row>
    <row r="188">
      <c r="B188" s="2"/>
    </row>
    <row r="189">
      <c r="B189" s="2"/>
    </row>
    <row r="190">
      <c r="B190" s="2"/>
    </row>
    <row r="191">
      <c r="B191" s="2"/>
    </row>
    <row r="192">
      <c r="B192" s="2"/>
    </row>
    <row r="193">
      <c r="B193" s="2"/>
    </row>
    <row r="194">
      <c r="B194" s="2"/>
    </row>
    <row r="195">
      <c r="B195" s="2"/>
    </row>
    <row r="196">
      <c r="B196" s="2"/>
    </row>
    <row r="197">
      <c r="B197" s="2"/>
    </row>
    <row r="198">
      <c r="B198" s="2"/>
    </row>
    <row r="199">
      <c r="B199" s="2"/>
    </row>
    <row r="200">
      <c r="B200" s="2"/>
    </row>
    <row r="201">
      <c r="B201" s="2"/>
    </row>
    <row r="202">
      <c r="B202" s="2"/>
    </row>
    <row r="203">
      <c r="B203" s="2"/>
    </row>
    <row r="204">
      <c r="B204" s="2"/>
    </row>
    <row r="205">
      <c r="B205" s="2"/>
    </row>
    <row r="206">
      <c r="B206" s="2"/>
    </row>
    <row r="207">
      <c r="B207" s="2"/>
    </row>
    <row r="208">
      <c r="B208" s="2"/>
    </row>
    <row r="209">
      <c r="B209" s="2"/>
    </row>
    <row r="210">
      <c r="B210" s="2"/>
    </row>
    <row r="211">
      <c r="B211" s="2"/>
    </row>
    <row r="212">
      <c r="B212" s="2"/>
    </row>
    <row r="213">
      <c r="B213" s="2"/>
    </row>
    <row r="214">
      <c r="B214" s="2"/>
    </row>
    <row r="215">
      <c r="B215" s="2"/>
    </row>
    <row r="216">
      <c r="B216" s="2"/>
    </row>
    <row r="217">
      <c r="B217" s="2"/>
    </row>
    <row r="218">
      <c r="B218" s="2"/>
    </row>
    <row r="219">
      <c r="B219" s="2"/>
    </row>
    <row r="220">
      <c r="B220" s="2"/>
    </row>
    <row r="221">
      <c r="B221" s="2"/>
    </row>
    <row r="222">
      <c r="B222" s="2"/>
    </row>
    <row r="223">
      <c r="B223" s="2"/>
    </row>
    <row r="224">
      <c r="B224" s="2"/>
    </row>
    <row r="225">
      <c r="B225" s="2"/>
    </row>
    <row r="226">
      <c r="B226" s="2"/>
    </row>
    <row r="227">
      <c r="B227" s="2"/>
    </row>
    <row r="228">
      <c r="B228" s="2"/>
    </row>
    <row r="229">
      <c r="B229" s="2"/>
    </row>
    <row r="230">
      <c r="B230" s="2"/>
    </row>
    <row r="231">
      <c r="B231" s="2"/>
    </row>
    <row r="232">
      <c r="B232" s="2"/>
    </row>
    <row r="233">
      <c r="B233" s="2"/>
    </row>
    <row r="234">
      <c r="B234" s="2"/>
    </row>
    <row r="235">
      <c r="B235" s="2"/>
    </row>
    <row r="236">
      <c r="B236" s="2"/>
    </row>
    <row r="237">
      <c r="B237" s="2"/>
    </row>
    <row r="238">
      <c r="B238" s="2"/>
    </row>
    <row r="239">
      <c r="B239" s="2"/>
    </row>
    <row r="240">
      <c r="B240" s="2"/>
    </row>
    <row r="241">
      <c r="B241" s="2"/>
    </row>
    <row r="242">
      <c r="B242" s="2"/>
    </row>
    <row r="243">
      <c r="B243" s="2"/>
    </row>
    <row r="244">
      <c r="B244" s="2"/>
    </row>
    <row r="245">
      <c r="B245" s="2"/>
    </row>
    <row r="246">
      <c r="B246" s="2"/>
    </row>
    <row r="247">
      <c r="B247" s="2"/>
    </row>
    <row r="248">
      <c r="B248" s="2"/>
    </row>
    <row r="249">
      <c r="B249" s="2"/>
    </row>
    <row r="250">
      <c r="B250" s="2"/>
    </row>
    <row r="251">
      <c r="B251" s="2"/>
    </row>
    <row r="252">
      <c r="B252" s="2"/>
    </row>
    <row r="253">
      <c r="B253" s="2"/>
    </row>
    <row r="254">
      <c r="B254" s="2"/>
    </row>
    <row r="255">
      <c r="B255" s="2"/>
    </row>
    <row r="256">
      <c r="B256" s="2"/>
    </row>
    <row r="257">
      <c r="B257" s="2"/>
    </row>
    <row r="258">
      <c r="B258" s="2"/>
    </row>
    <row r="259">
      <c r="B259" s="2"/>
    </row>
    <row r="260">
      <c r="B260" s="2"/>
    </row>
    <row r="261">
      <c r="B261" s="2"/>
    </row>
    <row r="262">
      <c r="B262" s="2"/>
    </row>
    <row r="263">
      <c r="B263" s="2"/>
    </row>
    <row r="264">
      <c r="B264" s="2"/>
    </row>
    <row r="265">
      <c r="B265" s="2"/>
    </row>
    <row r="266">
      <c r="B266" s="2"/>
    </row>
    <row r="267">
      <c r="B267" s="2"/>
    </row>
    <row r="268">
      <c r="B268" s="2"/>
    </row>
    <row r="269">
      <c r="B269" s="2"/>
    </row>
    <row r="270">
      <c r="B270" s="2"/>
    </row>
    <row r="271">
      <c r="B271" s="2"/>
    </row>
    <row r="272">
      <c r="B272" s="2"/>
    </row>
    <row r="273">
      <c r="B273" s="2"/>
    </row>
    <row r="274">
      <c r="B274" s="2"/>
    </row>
    <row r="275">
      <c r="B275" s="2"/>
    </row>
    <row r="276">
      <c r="B276" s="2"/>
    </row>
    <row r="277">
      <c r="B277" s="2"/>
    </row>
    <row r="278">
      <c r="B278" s="2"/>
    </row>
    <row r="279">
      <c r="B279" s="2"/>
    </row>
    <row r="280">
      <c r="B280" s="2"/>
    </row>
    <row r="281">
      <c r="B281" s="2"/>
    </row>
    <row r="282">
      <c r="B282" s="2"/>
    </row>
    <row r="283">
      <c r="B283" s="2"/>
    </row>
    <row r="284">
      <c r="B284" s="2"/>
    </row>
    <row r="285">
      <c r="B285" s="2"/>
    </row>
    <row r="286">
      <c r="B286" s="2"/>
    </row>
    <row r="287">
      <c r="B287" s="2"/>
    </row>
    <row r="288">
      <c r="B288" s="2"/>
    </row>
    <row r="289">
      <c r="B289" s="2"/>
    </row>
    <row r="290">
      <c r="B290" s="2"/>
    </row>
    <row r="291">
      <c r="B291" s="2"/>
    </row>
    <row r="292">
      <c r="B292" s="2"/>
    </row>
    <row r="293">
      <c r="B293" s="2"/>
    </row>
    <row r="294">
      <c r="B294" s="2"/>
    </row>
    <row r="295">
      <c r="B295" s="2"/>
    </row>
    <row r="296">
      <c r="B296" s="2"/>
    </row>
    <row r="297">
      <c r="B297" s="2"/>
    </row>
    <row r="298">
      <c r="B298" s="2"/>
    </row>
    <row r="299">
      <c r="B299" s="2"/>
    </row>
    <row r="300">
      <c r="B300" s="2"/>
    </row>
    <row r="301">
      <c r="B301" s="2"/>
    </row>
    <row r="302">
      <c r="B302" s="2"/>
    </row>
    <row r="303">
      <c r="B303" s="2"/>
    </row>
    <row r="304">
      <c r="B304" s="2"/>
    </row>
    <row r="305">
      <c r="B305" s="2"/>
    </row>
    <row r="306">
      <c r="B306" s="2"/>
    </row>
    <row r="307">
      <c r="B307" s="2"/>
    </row>
    <row r="308">
      <c r="B308" s="2"/>
    </row>
    <row r="309">
      <c r="B309" s="2"/>
    </row>
    <row r="310">
      <c r="B310" s="2"/>
    </row>
    <row r="311">
      <c r="B311" s="2"/>
    </row>
    <row r="312">
      <c r="B312" s="2"/>
    </row>
    <row r="313">
      <c r="B313" s="2"/>
    </row>
    <row r="314">
      <c r="B314" s="2"/>
    </row>
    <row r="315">
      <c r="B315" s="2"/>
    </row>
    <row r="316">
      <c r="B316" s="2"/>
    </row>
    <row r="317">
      <c r="B317" s="2"/>
    </row>
    <row r="318">
      <c r="B318" s="2"/>
    </row>
    <row r="319">
      <c r="B319" s="2"/>
    </row>
    <row r="320">
      <c r="B320" s="2"/>
    </row>
    <row r="321">
      <c r="B321" s="2"/>
    </row>
    <row r="322">
      <c r="B322" s="2"/>
    </row>
    <row r="323">
      <c r="B323" s="2"/>
    </row>
    <row r="324">
      <c r="B324" s="2"/>
    </row>
    <row r="325">
      <c r="B325" s="2"/>
    </row>
    <row r="326">
      <c r="B326" s="2"/>
    </row>
    <row r="327">
      <c r="B327" s="2"/>
    </row>
    <row r="328">
      <c r="B328" s="2"/>
    </row>
    <row r="329">
      <c r="B329" s="2"/>
    </row>
    <row r="330">
      <c r="B330" s="2"/>
    </row>
    <row r="331">
      <c r="B331" s="2"/>
    </row>
    <row r="332">
      <c r="B332" s="2"/>
    </row>
    <row r="333">
      <c r="B333" s="2"/>
    </row>
    <row r="334">
      <c r="B334" s="2"/>
    </row>
    <row r="335">
      <c r="B335" s="2"/>
    </row>
    <row r="336">
      <c r="B336" s="2"/>
    </row>
    <row r="337">
      <c r="B337" s="2"/>
    </row>
    <row r="338">
      <c r="B338" s="2"/>
    </row>
    <row r="339">
      <c r="B339" s="2"/>
    </row>
    <row r="340">
      <c r="B340" s="2"/>
    </row>
    <row r="341">
      <c r="B341" s="2"/>
    </row>
    <row r="342">
      <c r="B342" s="2"/>
    </row>
    <row r="343">
      <c r="B343" s="2"/>
    </row>
    <row r="344">
      <c r="B344" s="2"/>
    </row>
    <row r="345">
      <c r="B345" s="2"/>
    </row>
    <row r="346">
      <c r="B346" s="2"/>
    </row>
    <row r="347">
      <c r="B347" s="2"/>
    </row>
    <row r="348">
      <c r="B348" s="2"/>
    </row>
    <row r="349">
      <c r="B349" s="2"/>
    </row>
    <row r="350">
      <c r="B350" s="2"/>
    </row>
    <row r="351">
      <c r="B351" s="2"/>
    </row>
    <row r="352">
      <c r="B352" s="2"/>
    </row>
    <row r="353">
      <c r="B353" s="2"/>
    </row>
    <row r="354">
      <c r="B354" s="2"/>
    </row>
    <row r="355">
      <c r="B355" s="2"/>
    </row>
    <row r="356">
      <c r="B356" s="2"/>
    </row>
    <row r="357">
      <c r="B357" s="2"/>
    </row>
    <row r="358">
      <c r="B358" s="2"/>
    </row>
    <row r="359">
      <c r="B359" s="2"/>
    </row>
    <row r="360">
      <c r="B360" s="2"/>
    </row>
    <row r="361">
      <c r="B361" s="2"/>
    </row>
    <row r="362">
      <c r="B362" s="2"/>
    </row>
    <row r="363">
      <c r="B363" s="2"/>
    </row>
    <row r="364">
      <c r="B364" s="2"/>
    </row>
    <row r="365">
      <c r="B365" s="2"/>
    </row>
    <row r="366">
      <c r="B366" s="2"/>
    </row>
    <row r="367">
      <c r="B367" s="2"/>
    </row>
    <row r="368">
      <c r="B368" s="2"/>
    </row>
    <row r="369">
      <c r="B369" s="2"/>
    </row>
    <row r="370">
      <c r="B370" s="2"/>
    </row>
    <row r="371">
      <c r="B371" s="2"/>
    </row>
    <row r="372">
      <c r="B372" s="2"/>
    </row>
    <row r="373">
      <c r="B373" s="2"/>
    </row>
    <row r="374">
      <c r="B374" s="2"/>
    </row>
    <row r="375">
      <c r="B375" s="2"/>
    </row>
    <row r="376">
      <c r="B376" s="2"/>
    </row>
    <row r="377">
      <c r="B377" s="2"/>
    </row>
    <row r="378">
      <c r="B378" s="2"/>
    </row>
    <row r="379">
      <c r="B379" s="2"/>
    </row>
    <row r="380">
      <c r="B380" s="2"/>
    </row>
    <row r="381">
      <c r="B381" s="2"/>
    </row>
    <row r="382">
      <c r="B382" s="2"/>
    </row>
    <row r="383">
      <c r="B383" s="2"/>
    </row>
    <row r="384">
      <c r="B384" s="2"/>
    </row>
    <row r="385">
      <c r="B385" s="2"/>
    </row>
    <row r="386">
      <c r="B386" s="2"/>
    </row>
    <row r="387">
      <c r="B387" s="2"/>
    </row>
    <row r="388">
      <c r="B388" s="2"/>
    </row>
    <row r="389">
      <c r="B389" s="2"/>
    </row>
    <row r="390">
      <c r="B390" s="2"/>
    </row>
    <row r="391">
      <c r="B391" s="2"/>
    </row>
    <row r="392">
      <c r="B392" s="2"/>
    </row>
    <row r="393">
      <c r="B393" s="2"/>
    </row>
    <row r="394">
      <c r="B394" s="2"/>
    </row>
    <row r="395">
      <c r="B395" s="2"/>
    </row>
    <row r="396">
      <c r="B396" s="2"/>
    </row>
    <row r="397">
      <c r="B397" s="2"/>
    </row>
    <row r="398">
      <c r="B398" s="2"/>
    </row>
    <row r="399">
      <c r="B399" s="2"/>
    </row>
    <row r="400">
      <c r="B400" s="2"/>
    </row>
    <row r="401">
      <c r="B401" s="2"/>
    </row>
    <row r="402">
      <c r="B402" s="2"/>
    </row>
    <row r="403">
      <c r="B403" s="2"/>
    </row>
    <row r="404">
      <c r="B404" s="2"/>
    </row>
    <row r="405">
      <c r="B405" s="2"/>
    </row>
    <row r="406">
      <c r="B406" s="2"/>
    </row>
    <row r="407">
      <c r="B407" s="2"/>
    </row>
    <row r="408">
      <c r="B408" s="2"/>
    </row>
    <row r="409">
      <c r="B409" s="2"/>
    </row>
    <row r="410">
      <c r="B410" s="2"/>
    </row>
    <row r="411">
      <c r="B411" s="2"/>
    </row>
    <row r="412">
      <c r="B412" s="2"/>
    </row>
    <row r="413">
      <c r="B413" s="2"/>
    </row>
    <row r="414">
      <c r="B414" s="2"/>
    </row>
    <row r="415">
      <c r="B415" s="2"/>
    </row>
    <row r="416">
      <c r="B416" s="2"/>
    </row>
    <row r="417">
      <c r="B417" s="2"/>
    </row>
    <row r="418">
      <c r="B418" s="2"/>
    </row>
    <row r="419">
      <c r="B419" s="2"/>
    </row>
    <row r="420">
      <c r="B420" s="2"/>
    </row>
    <row r="421">
      <c r="B421" s="2"/>
    </row>
    <row r="422">
      <c r="B422" s="2"/>
    </row>
    <row r="423">
      <c r="B423" s="2"/>
    </row>
    <row r="424">
      <c r="B424" s="2"/>
    </row>
    <row r="425">
      <c r="B425" s="2"/>
    </row>
    <row r="426">
      <c r="B426" s="2"/>
    </row>
    <row r="427">
      <c r="B427" s="2"/>
    </row>
    <row r="428">
      <c r="B428" s="2"/>
    </row>
    <row r="429">
      <c r="B429" s="2"/>
    </row>
    <row r="430">
      <c r="B430" s="2"/>
    </row>
    <row r="431">
      <c r="B431" s="2"/>
    </row>
    <row r="432">
      <c r="B432" s="2"/>
    </row>
    <row r="433">
      <c r="B433" s="2"/>
    </row>
    <row r="434">
      <c r="B434" s="2"/>
    </row>
    <row r="435">
      <c r="B435" s="2"/>
    </row>
    <row r="436">
      <c r="B436" s="2"/>
    </row>
    <row r="437">
      <c r="B437" s="2"/>
    </row>
    <row r="438">
      <c r="B438" s="2"/>
    </row>
    <row r="439">
      <c r="B439" s="2"/>
    </row>
    <row r="440">
      <c r="B440" s="2"/>
    </row>
    <row r="441">
      <c r="B441" s="2"/>
    </row>
    <row r="442">
      <c r="B442" s="2"/>
    </row>
    <row r="443">
      <c r="B443" s="2"/>
    </row>
    <row r="444">
      <c r="B444" s="2"/>
    </row>
    <row r="445">
      <c r="B445" s="2"/>
    </row>
    <row r="446">
      <c r="B446" s="2"/>
    </row>
    <row r="447">
      <c r="B447" s="2"/>
    </row>
    <row r="448">
      <c r="B448" s="2"/>
    </row>
    <row r="449">
      <c r="B449" s="2"/>
    </row>
    <row r="450">
      <c r="B450" s="2"/>
    </row>
    <row r="451">
      <c r="B451" s="2"/>
    </row>
    <row r="452">
      <c r="B452" s="2"/>
    </row>
    <row r="453">
      <c r="B453" s="2"/>
    </row>
    <row r="454">
      <c r="B454" s="2"/>
    </row>
    <row r="455">
      <c r="B455" s="2"/>
    </row>
    <row r="456">
      <c r="B456" s="2"/>
    </row>
    <row r="457">
      <c r="B457" s="2"/>
    </row>
    <row r="458">
      <c r="B458" s="2"/>
    </row>
    <row r="459">
      <c r="B459" s="2"/>
    </row>
    <row r="460">
      <c r="B460" s="2"/>
    </row>
    <row r="461">
      <c r="B461" s="2"/>
    </row>
    <row r="462">
      <c r="B462" s="2"/>
    </row>
    <row r="463">
      <c r="B463" s="2"/>
    </row>
    <row r="464">
      <c r="B464" s="2"/>
    </row>
    <row r="465">
      <c r="B465" s="2"/>
    </row>
    <row r="466">
      <c r="B466" s="2"/>
    </row>
    <row r="467">
      <c r="B467" s="2"/>
    </row>
    <row r="468">
      <c r="B468" s="2"/>
    </row>
    <row r="469">
      <c r="B469" s="2"/>
    </row>
    <row r="470">
      <c r="B470" s="2"/>
    </row>
    <row r="471">
      <c r="B471" s="2"/>
    </row>
    <row r="472">
      <c r="B472" s="2"/>
    </row>
    <row r="473">
      <c r="B473" s="2"/>
    </row>
    <row r="474">
      <c r="B474" s="2"/>
    </row>
    <row r="475">
      <c r="B475" s="2"/>
    </row>
    <row r="476">
      <c r="B476" s="2"/>
    </row>
    <row r="477">
      <c r="B477" s="2"/>
    </row>
    <row r="478">
      <c r="B478" s="2"/>
    </row>
    <row r="479">
      <c r="B479" s="2"/>
    </row>
    <row r="480">
      <c r="B480" s="2"/>
    </row>
    <row r="481">
      <c r="B481" s="2"/>
    </row>
    <row r="482">
      <c r="B482" s="2"/>
    </row>
    <row r="483">
      <c r="B483" s="2"/>
    </row>
    <row r="484">
      <c r="B484" s="2"/>
    </row>
    <row r="485">
      <c r="B485" s="2"/>
    </row>
    <row r="486">
      <c r="B486" s="2"/>
    </row>
    <row r="487">
      <c r="B487" s="2"/>
    </row>
    <row r="488">
      <c r="B488" s="2"/>
    </row>
    <row r="489">
      <c r="B489" s="2"/>
    </row>
    <row r="490">
      <c r="B490" s="2"/>
    </row>
    <row r="491">
      <c r="B491" s="2"/>
    </row>
    <row r="492">
      <c r="B492" s="2"/>
    </row>
    <row r="493">
      <c r="B493" s="2"/>
    </row>
    <row r="494">
      <c r="B494" s="2"/>
    </row>
    <row r="495">
      <c r="B495" s="2"/>
    </row>
    <row r="496">
      <c r="B496" s="2"/>
    </row>
    <row r="497">
      <c r="B497" s="2"/>
    </row>
    <row r="498">
      <c r="B498" s="2"/>
    </row>
    <row r="499">
      <c r="B499" s="2"/>
    </row>
    <row r="500">
      <c r="B500" s="2"/>
    </row>
    <row r="501">
      <c r="B501" s="2"/>
    </row>
    <row r="502">
      <c r="B502" s="2"/>
    </row>
    <row r="503">
      <c r="B503" s="2"/>
    </row>
    <row r="504">
      <c r="B504" s="2"/>
    </row>
    <row r="505">
      <c r="B505" s="2"/>
    </row>
    <row r="506">
      <c r="B506" s="2"/>
    </row>
    <row r="507">
      <c r="B507" s="2"/>
    </row>
    <row r="508">
      <c r="B508" s="2"/>
    </row>
    <row r="509">
      <c r="B509" s="2"/>
    </row>
    <row r="510">
      <c r="B510" s="2"/>
    </row>
    <row r="511">
      <c r="B511" s="2"/>
    </row>
    <row r="512">
      <c r="B512" s="2"/>
    </row>
    <row r="513">
      <c r="B513" s="2"/>
    </row>
    <row r="514">
      <c r="B514" s="2"/>
    </row>
    <row r="515">
      <c r="B515" s="2"/>
    </row>
    <row r="516">
      <c r="B516" s="2"/>
    </row>
    <row r="517">
      <c r="B517" s="2"/>
    </row>
    <row r="518">
      <c r="B518" s="2"/>
    </row>
    <row r="519">
      <c r="B519" s="2"/>
    </row>
    <row r="520">
      <c r="B520" s="2"/>
    </row>
    <row r="521">
      <c r="B521" s="2"/>
    </row>
    <row r="522">
      <c r="B522" s="2"/>
    </row>
    <row r="523">
      <c r="B523" s="2"/>
    </row>
    <row r="524">
      <c r="B524" s="2"/>
    </row>
    <row r="525">
      <c r="B525" s="2"/>
    </row>
    <row r="526">
      <c r="B526" s="2"/>
    </row>
    <row r="527">
      <c r="B527" s="2"/>
    </row>
    <row r="528">
      <c r="B528" s="2"/>
    </row>
    <row r="529">
      <c r="B529" s="2"/>
    </row>
    <row r="530">
      <c r="B530" s="2"/>
    </row>
    <row r="531">
      <c r="B531" s="2"/>
    </row>
    <row r="532">
      <c r="B532" s="2"/>
    </row>
    <row r="533">
      <c r="B533" s="2"/>
    </row>
    <row r="534">
      <c r="B534" s="2"/>
    </row>
    <row r="535">
      <c r="B535" s="2"/>
    </row>
    <row r="536">
      <c r="B536" s="2"/>
    </row>
    <row r="537">
      <c r="B537" s="2"/>
    </row>
    <row r="538">
      <c r="B538" s="2"/>
    </row>
    <row r="539">
      <c r="B539" s="2"/>
    </row>
    <row r="540">
      <c r="B540" s="2"/>
    </row>
    <row r="541">
      <c r="B541" s="2"/>
    </row>
    <row r="542">
      <c r="B542" s="2"/>
    </row>
    <row r="543">
      <c r="B543" s="2"/>
    </row>
    <row r="544">
      <c r="B544" s="2"/>
    </row>
    <row r="545">
      <c r="B545" s="2"/>
    </row>
    <row r="546">
      <c r="B546" s="2"/>
    </row>
    <row r="547">
      <c r="B547" s="2"/>
    </row>
    <row r="548">
      <c r="B548" s="2"/>
    </row>
    <row r="549">
      <c r="B549" s="2"/>
    </row>
    <row r="550">
      <c r="B550" s="2"/>
    </row>
    <row r="551">
      <c r="B551" s="2"/>
    </row>
    <row r="552">
      <c r="B552" s="2"/>
    </row>
    <row r="553">
      <c r="B553" s="2"/>
    </row>
    <row r="554">
      <c r="B554" s="2"/>
    </row>
    <row r="555">
      <c r="B555" s="2"/>
    </row>
    <row r="556">
      <c r="B556" s="2"/>
    </row>
    <row r="557">
      <c r="B557" s="2"/>
    </row>
    <row r="558">
      <c r="B558" s="2"/>
    </row>
    <row r="559">
      <c r="B559" s="2"/>
    </row>
    <row r="560">
      <c r="B560" s="2"/>
    </row>
    <row r="561">
      <c r="B561" s="2"/>
    </row>
    <row r="562">
      <c r="B562" s="2"/>
    </row>
    <row r="563">
      <c r="B563" s="2"/>
    </row>
    <row r="564">
      <c r="B564" s="2"/>
    </row>
    <row r="565">
      <c r="B565" s="2"/>
    </row>
    <row r="566">
      <c r="B566" s="2"/>
    </row>
    <row r="567">
      <c r="B567" s="2"/>
    </row>
    <row r="568">
      <c r="B568" s="2"/>
    </row>
    <row r="569">
      <c r="B569" s="2"/>
    </row>
    <row r="570">
      <c r="B570" s="2"/>
    </row>
    <row r="571">
      <c r="B571" s="2"/>
    </row>
    <row r="572">
      <c r="B572" s="2"/>
    </row>
    <row r="573">
      <c r="B573" s="2"/>
    </row>
    <row r="574">
      <c r="B574" s="2"/>
    </row>
    <row r="575">
      <c r="B575" s="2"/>
    </row>
    <row r="576">
      <c r="B576" s="2"/>
    </row>
    <row r="577">
      <c r="B577" s="2"/>
    </row>
    <row r="578">
      <c r="B578" s="2"/>
    </row>
    <row r="579">
      <c r="B579" s="2"/>
    </row>
    <row r="580">
      <c r="B580" s="2"/>
    </row>
    <row r="581">
      <c r="B581" s="2"/>
    </row>
    <row r="582">
      <c r="B582" s="2"/>
    </row>
    <row r="583">
      <c r="B583" s="2"/>
    </row>
    <row r="584">
      <c r="B584" s="2"/>
    </row>
    <row r="585">
      <c r="B585" s="2"/>
    </row>
    <row r="586">
      <c r="B586" s="2"/>
    </row>
    <row r="587">
      <c r="B587" s="2"/>
    </row>
    <row r="588">
      <c r="B588" s="2"/>
    </row>
    <row r="589">
      <c r="B589" s="2"/>
    </row>
    <row r="590">
      <c r="B590" s="2"/>
    </row>
    <row r="591">
      <c r="B591" s="2"/>
    </row>
    <row r="592">
      <c r="B592" s="2"/>
    </row>
    <row r="593">
      <c r="B593" s="2"/>
    </row>
    <row r="594">
      <c r="B594" s="2"/>
    </row>
    <row r="595">
      <c r="B595" s="2"/>
    </row>
    <row r="596">
      <c r="B596" s="2"/>
    </row>
    <row r="597">
      <c r="B597" s="2"/>
    </row>
    <row r="598">
      <c r="B598" s="2"/>
    </row>
    <row r="599">
      <c r="B599" s="2"/>
    </row>
    <row r="600">
      <c r="B600" s="2"/>
    </row>
    <row r="601">
      <c r="B601" s="2"/>
    </row>
    <row r="602">
      <c r="B602" s="2"/>
    </row>
    <row r="603">
      <c r="B603" s="2"/>
    </row>
    <row r="604">
      <c r="B604" s="2"/>
    </row>
    <row r="605">
      <c r="B605" s="2"/>
    </row>
    <row r="606">
      <c r="B606" s="2"/>
    </row>
    <row r="607">
      <c r="B607" s="2"/>
    </row>
    <row r="608">
      <c r="B608" s="2"/>
    </row>
    <row r="609">
      <c r="B609" s="2"/>
    </row>
    <row r="610">
      <c r="B610" s="2"/>
    </row>
    <row r="611">
      <c r="B611" s="2"/>
    </row>
    <row r="612">
      <c r="B612" s="2"/>
    </row>
    <row r="613">
      <c r="B613" s="2"/>
    </row>
    <row r="614">
      <c r="B614" s="2"/>
    </row>
    <row r="615">
      <c r="B615" s="2"/>
    </row>
    <row r="616">
      <c r="B616" s="2"/>
    </row>
    <row r="617">
      <c r="B617" s="2"/>
    </row>
    <row r="618">
      <c r="B618" s="2"/>
    </row>
    <row r="619">
      <c r="B619" s="2"/>
    </row>
    <row r="620">
      <c r="B620" s="2"/>
    </row>
    <row r="621">
      <c r="B621" s="2"/>
    </row>
    <row r="622">
      <c r="B622" s="2"/>
    </row>
    <row r="623">
      <c r="B623" s="2"/>
    </row>
    <row r="624">
      <c r="B624" s="2"/>
    </row>
    <row r="625">
      <c r="B625" s="2"/>
    </row>
    <row r="626">
      <c r="B626" s="2"/>
    </row>
    <row r="627">
      <c r="B627" s="2"/>
    </row>
    <row r="628">
      <c r="B628" s="2"/>
    </row>
    <row r="629">
      <c r="B629" s="2"/>
    </row>
    <row r="630">
      <c r="B630" s="2"/>
    </row>
    <row r="631">
      <c r="B631" s="2"/>
    </row>
    <row r="632">
      <c r="B632" s="2"/>
    </row>
    <row r="633">
      <c r="B633" s="2"/>
    </row>
    <row r="634">
      <c r="B634" s="2"/>
    </row>
    <row r="635">
      <c r="B635" s="2"/>
    </row>
    <row r="636">
      <c r="B636" s="2"/>
    </row>
    <row r="637">
      <c r="B637" s="2"/>
    </row>
    <row r="638">
      <c r="B638" s="2"/>
    </row>
    <row r="639">
      <c r="B639" s="2"/>
    </row>
    <row r="640">
      <c r="B640" s="2"/>
    </row>
    <row r="641">
      <c r="B641" s="2"/>
    </row>
    <row r="642">
      <c r="B642" s="2"/>
    </row>
    <row r="643">
      <c r="B643" s="2"/>
    </row>
    <row r="644">
      <c r="B644" s="2"/>
    </row>
    <row r="645">
      <c r="B645" s="2"/>
    </row>
    <row r="646">
      <c r="B646" s="2"/>
    </row>
    <row r="647">
      <c r="B647" s="2"/>
    </row>
    <row r="648">
      <c r="B648" s="2"/>
    </row>
    <row r="649">
      <c r="B649" s="2"/>
    </row>
    <row r="650">
      <c r="B650" s="2"/>
    </row>
    <row r="651">
      <c r="B651" s="2"/>
    </row>
    <row r="652">
      <c r="B652" s="2"/>
    </row>
    <row r="653">
      <c r="B653" s="2"/>
    </row>
    <row r="654">
      <c r="B654" s="2"/>
    </row>
    <row r="655">
      <c r="B655" s="2"/>
    </row>
    <row r="656">
      <c r="B656" s="2"/>
    </row>
    <row r="657">
      <c r="B657" s="2"/>
    </row>
    <row r="658">
      <c r="B658" s="2"/>
    </row>
    <row r="659">
      <c r="B659" s="2"/>
    </row>
    <row r="660">
      <c r="B660" s="2"/>
    </row>
    <row r="661">
      <c r="B661" s="2"/>
    </row>
    <row r="662">
      <c r="B662" s="2"/>
    </row>
    <row r="663">
      <c r="B663" s="2"/>
    </row>
    <row r="664">
      <c r="B664" s="2"/>
    </row>
    <row r="665">
      <c r="B665" s="2"/>
    </row>
    <row r="666">
      <c r="B666" s="2"/>
    </row>
    <row r="667">
      <c r="B667" s="2"/>
    </row>
    <row r="668">
      <c r="B668" s="2"/>
    </row>
    <row r="669">
      <c r="B669" s="2"/>
    </row>
    <row r="670">
      <c r="B670" s="2"/>
    </row>
    <row r="671">
      <c r="B671" s="2"/>
    </row>
    <row r="672">
      <c r="B672" s="2"/>
    </row>
    <row r="673">
      <c r="B673" s="2"/>
    </row>
    <row r="674">
      <c r="B674" s="2"/>
    </row>
    <row r="675">
      <c r="B675" s="2"/>
    </row>
    <row r="676">
      <c r="B676" s="2"/>
    </row>
    <row r="677">
      <c r="B677" s="2"/>
    </row>
    <row r="678">
      <c r="B678" s="2"/>
    </row>
    <row r="679">
      <c r="B679" s="2"/>
    </row>
    <row r="680">
      <c r="B680" s="2"/>
    </row>
    <row r="681">
      <c r="B681" s="2"/>
    </row>
    <row r="682">
      <c r="B682" s="2"/>
    </row>
    <row r="683">
      <c r="B683" s="2"/>
    </row>
    <row r="684">
      <c r="B684" s="2"/>
    </row>
    <row r="685">
      <c r="B685" s="2"/>
    </row>
    <row r="686">
      <c r="B686" s="2"/>
    </row>
    <row r="687">
      <c r="B687" s="2"/>
    </row>
    <row r="688">
      <c r="B688" s="2"/>
    </row>
    <row r="689">
      <c r="B689" s="2"/>
    </row>
    <row r="690">
      <c r="B690" s="2"/>
    </row>
    <row r="691">
      <c r="B691" s="2"/>
    </row>
    <row r="692">
      <c r="B692" s="2"/>
    </row>
    <row r="693">
      <c r="B693" s="2"/>
    </row>
    <row r="694">
      <c r="B694" s="2"/>
    </row>
    <row r="695">
      <c r="B695" s="2"/>
    </row>
    <row r="696">
      <c r="B696" s="2"/>
    </row>
    <row r="697">
      <c r="B697" s="2"/>
    </row>
    <row r="698">
      <c r="B698" s="2"/>
    </row>
    <row r="699">
      <c r="B699" s="2"/>
    </row>
    <row r="700">
      <c r="B700" s="2"/>
    </row>
    <row r="701">
      <c r="B701" s="2"/>
    </row>
    <row r="702">
      <c r="B702" s="2"/>
    </row>
    <row r="703">
      <c r="B703" s="2"/>
    </row>
    <row r="704">
      <c r="B704" s="2"/>
    </row>
    <row r="705">
      <c r="B705" s="2"/>
    </row>
    <row r="706">
      <c r="B706" s="2"/>
    </row>
    <row r="707">
      <c r="B707" s="2"/>
    </row>
    <row r="708">
      <c r="B708" s="2"/>
    </row>
    <row r="709">
      <c r="B709" s="2"/>
    </row>
    <row r="710">
      <c r="B710" s="2"/>
    </row>
    <row r="711">
      <c r="B711" s="2"/>
    </row>
    <row r="712">
      <c r="B712" s="2"/>
    </row>
    <row r="713">
      <c r="B713" s="2"/>
    </row>
    <row r="714">
      <c r="B714" s="2"/>
    </row>
    <row r="715">
      <c r="B715" s="2"/>
    </row>
    <row r="716">
      <c r="B716" s="2"/>
    </row>
    <row r="717">
      <c r="B717" s="2"/>
    </row>
    <row r="718">
      <c r="B718" s="2"/>
    </row>
    <row r="719">
      <c r="B719" s="2"/>
    </row>
    <row r="720">
      <c r="B720" s="2"/>
    </row>
    <row r="721">
      <c r="B721" s="2"/>
    </row>
    <row r="722">
      <c r="B722" s="2"/>
    </row>
    <row r="723">
      <c r="B723" s="2"/>
    </row>
    <row r="724">
      <c r="B724" s="2"/>
    </row>
    <row r="725">
      <c r="B725" s="2"/>
    </row>
    <row r="726">
      <c r="B726" s="2"/>
    </row>
    <row r="727">
      <c r="B727" s="2"/>
    </row>
    <row r="728">
      <c r="B728" s="2"/>
    </row>
    <row r="729">
      <c r="B729" s="2"/>
    </row>
    <row r="730">
      <c r="B730" s="2"/>
    </row>
    <row r="731">
      <c r="B731" s="2"/>
    </row>
    <row r="732">
      <c r="B732" s="2"/>
    </row>
    <row r="733">
      <c r="B733" s="2"/>
    </row>
    <row r="734">
      <c r="B734" s="2"/>
    </row>
    <row r="735">
      <c r="B735" s="2"/>
    </row>
    <row r="736">
      <c r="B736" s="2"/>
    </row>
    <row r="737">
      <c r="B737" s="2"/>
    </row>
    <row r="738">
      <c r="B738" s="2"/>
    </row>
    <row r="739">
      <c r="B739" s="2"/>
    </row>
    <row r="740">
      <c r="B740" s="2"/>
    </row>
    <row r="741">
      <c r="B741" s="2"/>
    </row>
    <row r="742">
      <c r="B742" s="2"/>
    </row>
    <row r="743">
      <c r="B743" s="2"/>
    </row>
    <row r="744">
      <c r="B744" s="2"/>
    </row>
    <row r="745">
      <c r="B745" s="2"/>
    </row>
    <row r="746">
      <c r="B746" s="2"/>
    </row>
    <row r="747">
      <c r="B747" s="2"/>
    </row>
    <row r="748">
      <c r="B748" s="2"/>
    </row>
    <row r="749">
      <c r="B749" s="2"/>
    </row>
    <row r="750">
      <c r="B750" s="2"/>
    </row>
    <row r="751">
      <c r="B751" s="2"/>
    </row>
    <row r="752">
      <c r="B752" s="2"/>
    </row>
    <row r="753">
      <c r="B753" s="2"/>
    </row>
    <row r="754">
      <c r="B754" s="2"/>
    </row>
    <row r="755">
      <c r="B755" s="2"/>
    </row>
    <row r="756">
      <c r="B756" s="2"/>
    </row>
    <row r="757">
      <c r="B757" s="2"/>
    </row>
    <row r="758">
      <c r="B758" s="2"/>
    </row>
    <row r="759">
      <c r="B759" s="2"/>
    </row>
    <row r="760">
      <c r="B760" s="2"/>
    </row>
    <row r="761">
      <c r="B761" s="2"/>
    </row>
    <row r="762">
      <c r="B762" s="2"/>
    </row>
    <row r="763">
      <c r="B763" s="2"/>
    </row>
    <row r="764">
      <c r="B764" s="2"/>
    </row>
    <row r="765">
      <c r="B765" s="2"/>
    </row>
    <row r="766">
      <c r="B766" s="2"/>
    </row>
    <row r="767">
      <c r="B767" s="2"/>
    </row>
    <row r="768">
      <c r="B768" s="2"/>
    </row>
    <row r="769">
      <c r="B769" s="2"/>
    </row>
    <row r="770">
      <c r="B770" s="2"/>
    </row>
    <row r="771">
      <c r="B771" s="2"/>
    </row>
    <row r="772">
      <c r="B772" s="2"/>
    </row>
    <row r="773">
      <c r="B773" s="2"/>
    </row>
    <row r="774">
      <c r="B774" s="2"/>
    </row>
    <row r="775">
      <c r="B775" s="2"/>
    </row>
    <row r="776">
      <c r="B776" s="2"/>
    </row>
    <row r="777">
      <c r="B777" s="2"/>
    </row>
    <row r="778">
      <c r="B778" s="2"/>
    </row>
    <row r="779">
      <c r="B779" s="2"/>
    </row>
    <row r="780">
      <c r="B780" s="2"/>
    </row>
    <row r="781">
      <c r="B781" s="2"/>
    </row>
    <row r="782">
      <c r="B782" s="2"/>
    </row>
    <row r="783">
      <c r="B783" s="2"/>
    </row>
    <row r="784">
      <c r="B784" s="2"/>
    </row>
    <row r="785">
      <c r="B785" s="2"/>
    </row>
    <row r="786">
      <c r="B786" s="2"/>
    </row>
    <row r="787">
      <c r="B787" s="2"/>
    </row>
    <row r="788">
      <c r="B788" s="2"/>
    </row>
    <row r="789">
      <c r="B789" s="2"/>
    </row>
    <row r="790">
      <c r="B790" s="2"/>
    </row>
    <row r="791">
      <c r="B791" s="2"/>
    </row>
    <row r="792">
      <c r="B792" s="2"/>
    </row>
    <row r="793">
      <c r="B793" s="2"/>
    </row>
    <row r="794">
      <c r="B794" s="2"/>
    </row>
    <row r="795">
      <c r="B795" s="2"/>
    </row>
    <row r="796">
      <c r="B796" s="2"/>
    </row>
    <row r="797">
      <c r="B797" s="2"/>
    </row>
    <row r="798">
      <c r="B798" s="2"/>
    </row>
    <row r="799">
      <c r="B799" s="2"/>
    </row>
    <row r="800">
      <c r="B800" s="2"/>
    </row>
    <row r="801">
      <c r="B801" s="2"/>
    </row>
    <row r="802">
      <c r="B802" s="2"/>
    </row>
    <row r="803">
      <c r="B803" s="2"/>
    </row>
    <row r="804">
      <c r="B804" s="2"/>
    </row>
    <row r="805">
      <c r="B805" s="2"/>
    </row>
    <row r="806">
      <c r="B806" s="2"/>
    </row>
    <row r="807">
      <c r="B807" s="2"/>
    </row>
    <row r="808">
      <c r="B808" s="2"/>
    </row>
    <row r="809">
      <c r="B809" s="2"/>
    </row>
    <row r="810">
      <c r="B810" s="2"/>
    </row>
    <row r="811">
      <c r="B811" s="2"/>
    </row>
    <row r="812">
      <c r="B812" s="2"/>
    </row>
    <row r="813">
      <c r="B813" s="2"/>
    </row>
    <row r="814">
      <c r="B814" s="2"/>
    </row>
    <row r="815">
      <c r="B815" s="2"/>
    </row>
    <row r="816">
      <c r="B816" s="2"/>
    </row>
    <row r="817">
      <c r="B817" s="2"/>
    </row>
    <row r="818">
      <c r="B818" s="2"/>
    </row>
    <row r="819">
      <c r="B819" s="2"/>
    </row>
    <row r="820">
      <c r="B820" s="2"/>
    </row>
    <row r="821">
      <c r="B821" s="2"/>
    </row>
    <row r="822">
      <c r="B822" s="2"/>
    </row>
    <row r="823">
      <c r="B823" s="2"/>
    </row>
    <row r="824">
      <c r="B824" s="2"/>
    </row>
    <row r="825">
      <c r="B825" s="2"/>
    </row>
    <row r="826">
      <c r="B826" s="2"/>
    </row>
    <row r="827">
      <c r="B827" s="2"/>
    </row>
    <row r="828">
      <c r="B828" s="2"/>
    </row>
    <row r="829">
      <c r="B829" s="2"/>
    </row>
    <row r="830">
      <c r="B830" s="2"/>
    </row>
    <row r="831">
      <c r="B831" s="2"/>
    </row>
    <row r="832">
      <c r="B832" s="2"/>
    </row>
    <row r="833">
      <c r="B833" s="2"/>
    </row>
    <row r="834">
      <c r="B834" s="2"/>
    </row>
    <row r="835">
      <c r="B835" s="2"/>
    </row>
    <row r="836">
      <c r="B836" s="2"/>
    </row>
    <row r="837">
      <c r="B837" s="2"/>
    </row>
    <row r="838">
      <c r="B838" s="2"/>
    </row>
    <row r="839">
      <c r="B839" s="2"/>
    </row>
    <row r="840">
      <c r="B840" s="2"/>
    </row>
    <row r="841">
      <c r="B841" s="2"/>
    </row>
    <row r="842">
      <c r="B842" s="2"/>
    </row>
    <row r="843">
      <c r="B843" s="2"/>
    </row>
    <row r="844">
      <c r="B844" s="2"/>
    </row>
    <row r="845">
      <c r="B845" s="2"/>
    </row>
    <row r="846">
      <c r="B846" s="2"/>
    </row>
    <row r="847">
      <c r="B847" s="2"/>
    </row>
    <row r="848">
      <c r="B848" s="2"/>
    </row>
    <row r="849">
      <c r="B849" s="2"/>
    </row>
    <row r="850">
      <c r="B850" s="2"/>
    </row>
    <row r="851">
      <c r="B851" s="2"/>
    </row>
    <row r="852">
      <c r="B852" s="2"/>
    </row>
    <row r="853">
      <c r="B853" s="2"/>
    </row>
    <row r="854">
      <c r="B854" s="2"/>
    </row>
    <row r="855">
      <c r="B855" s="2"/>
    </row>
    <row r="856">
      <c r="B856" s="2"/>
    </row>
    <row r="857">
      <c r="B857" s="2"/>
    </row>
    <row r="858">
      <c r="B858" s="2"/>
    </row>
    <row r="859">
      <c r="B859" s="2"/>
    </row>
    <row r="860">
      <c r="B860" s="2"/>
    </row>
    <row r="861">
      <c r="B861" s="2"/>
    </row>
    <row r="862">
      <c r="B862" s="2"/>
    </row>
    <row r="863">
      <c r="B863" s="2"/>
    </row>
    <row r="864">
      <c r="B864" s="2"/>
    </row>
    <row r="865">
      <c r="B865" s="2"/>
    </row>
    <row r="866">
      <c r="B866" s="2"/>
    </row>
    <row r="867">
      <c r="B867" s="2"/>
    </row>
    <row r="868">
      <c r="B868" s="2"/>
    </row>
    <row r="869">
      <c r="B869" s="2"/>
    </row>
    <row r="870">
      <c r="B870" s="2"/>
    </row>
    <row r="871">
      <c r="B871" s="2"/>
    </row>
    <row r="872">
      <c r="B872" s="2"/>
    </row>
    <row r="873">
      <c r="B873" s="2"/>
    </row>
    <row r="874">
      <c r="B874" s="2"/>
    </row>
    <row r="875">
      <c r="B875" s="2"/>
    </row>
    <row r="876">
      <c r="B876" s="2"/>
    </row>
    <row r="877">
      <c r="B877" s="2"/>
    </row>
    <row r="878">
      <c r="B878" s="2"/>
    </row>
    <row r="879">
      <c r="B879" s="2"/>
    </row>
    <row r="880">
      <c r="B880" s="2"/>
    </row>
    <row r="881">
      <c r="B881" s="2"/>
    </row>
    <row r="882">
      <c r="B882" s="2"/>
    </row>
    <row r="883">
      <c r="B883" s="2"/>
    </row>
    <row r="884">
      <c r="B884" s="2"/>
    </row>
    <row r="885">
      <c r="B885" s="2"/>
    </row>
    <row r="886">
      <c r="B886" s="2"/>
    </row>
    <row r="887">
      <c r="B887" s="2"/>
    </row>
    <row r="888">
      <c r="B888" s="2"/>
    </row>
    <row r="889">
      <c r="B889" s="2"/>
    </row>
    <row r="890">
      <c r="B890" s="2"/>
    </row>
    <row r="891">
      <c r="B891" s="2"/>
    </row>
    <row r="892">
      <c r="B892" s="2"/>
    </row>
    <row r="893">
      <c r="B893" s="2"/>
    </row>
    <row r="894">
      <c r="B894" s="2"/>
    </row>
    <row r="895">
      <c r="B895" s="2"/>
    </row>
    <row r="896">
      <c r="B896" s="2"/>
    </row>
    <row r="897">
      <c r="B897" s="2"/>
    </row>
    <row r="898">
      <c r="B898" s="2"/>
    </row>
    <row r="899">
      <c r="B899" s="2"/>
    </row>
    <row r="900">
      <c r="B900" s="2"/>
    </row>
    <row r="901">
      <c r="B901" s="2"/>
    </row>
    <row r="902">
      <c r="B902" s="2"/>
    </row>
    <row r="903">
      <c r="B903" s="2"/>
    </row>
    <row r="904">
      <c r="B904" s="2"/>
    </row>
    <row r="905">
      <c r="B905" s="2"/>
    </row>
    <row r="906">
      <c r="B906" s="2"/>
    </row>
    <row r="907">
      <c r="B907" s="2"/>
    </row>
    <row r="908">
      <c r="B908" s="2"/>
    </row>
    <row r="909">
      <c r="B909" s="2"/>
    </row>
    <row r="910">
      <c r="B910" s="2"/>
    </row>
    <row r="911">
      <c r="B911" s="2"/>
    </row>
    <row r="912">
      <c r="B912" s="2"/>
    </row>
    <row r="913">
      <c r="B913" s="2"/>
    </row>
    <row r="914">
      <c r="B914" s="2"/>
    </row>
    <row r="915">
      <c r="B915" s="2"/>
    </row>
    <row r="916">
      <c r="B916" s="2"/>
    </row>
    <row r="917">
      <c r="B917" s="2"/>
    </row>
    <row r="918">
      <c r="B918" s="2"/>
    </row>
    <row r="919">
      <c r="B919" s="2"/>
    </row>
    <row r="920">
      <c r="B920" s="2"/>
    </row>
    <row r="921">
      <c r="B921" s="2"/>
    </row>
    <row r="922">
      <c r="B922" s="2"/>
    </row>
    <row r="923">
      <c r="B923" s="2"/>
    </row>
    <row r="924">
      <c r="B924" s="2"/>
    </row>
    <row r="925">
      <c r="B925" s="2"/>
    </row>
    <row r="926">
      <c r="B926" s="2"/>
    </row>
    <row r="927">
      <c r="B927" s="2"/>
    </row>
    <row r="928">
      <c r="B928" s="2"/>
    </row>
    <row r="929">
      <c r="B929" s="2"/>
    </row>
    <row r="930">
      <c r="B930" s="2"/>
    </row>
    <row r="931">
      <c r="B931" s="2"/>
    </row>
    <row r="932">
      <c r="B932" s="2"/>
    </row>
    <row r="933">
      <c r="B933" s="2"/>
    </row>
    <row r="934">
      <c r="B934" s="2"/>
    </row>
    <row r="935">
      <c r="B935" s="2"/>
    </row>
    <row r="936">
      <c r="B936" s="2"/>
    </row>
    <row r="937">
      <c r="B937" s="2"/>
    </row>
    <row r="938">
      <c r="B938" s="2"/>
    </row>
    <row r="939">
      <c r="B939" s="2"/>
    </row>
    <row r="940">
      <c r="B940" s="2"/>
    </row>
    <row r="941">
      <c r="B941" s="2"/>
    </row>
    <row r="942">
      <c r="B942" s="2"/>
    </row>
    <row r="943">
      <c r="B943" s="2"/>
    </row>
    <row r="944">
      <c r="B944" s="2"/>
    </row>
    <row r="945">
      <c r="B945" s="2"/>
    </row>
    <row r="946">
      <c r="B946" s="2"/>
    </row>
    <row r="947">
      <c r="B947" s="2"/>
    </row>
    <row r="948">
      <c r="B948" s="2"/>
    </row>
    <row r="949">
      <c r="B949" s="2"/>
    </row>
    <row r="950">
      <c r="B950" s="2"/>
    </row>
    <row r="951">
      <c r="B951" s="2"/>
    </row>
    <row r="952">
      <c r="B952" s="2"/>
    </row>
    <row r="953">
      <c r="B953" s="2"/>
    </row>
    <row r="954">
      <c r="B954" s="2"/>
    </row>
    <row r="955">
      <c r="B955" s="2"/>
    </row>
    <row r="956">
      <c r="B956" s="2"/>
    </row>
    <row r="957">
      <c r="B957" s="2"/>
    </row>
    <row r="958">
      <c r="B958" s="2"/>
    </row>
    <row r="959">
      <c r="B959" s="2"/>
    </row>
    <row r="960">
      <c r="B960" s="2"/>
    </row>
    <row r="961">
      <c r="B961" s="2"/>
    </row>
    <row r="962">
      <c r="B962" s="2"/>
    </row>
    <row r="963">
      <c r="B963" s="2"/>
    </row>
    <row r="964">
      <c r="B964" s="2"/>
    </row>
    <row r="965">
      <c r="B965" s="2"/>
    </row>
    <row r="966">
      <c r="B966" s="2"/>
    </row>
    <row r="967">
      <c r="B967" s="2"/>
    </row>
    <row r="968">
      <c r="B968" s="2"/>
    </row>
    <row r="969">
      <c r="B969" s="2"/>
    </row>
    <row r="970">
      <c r="B970" s="2"/>
    </row>
    <row r="971">
      <c r="B971" s="2"/>
    </row>
    <row r="972">
      <c r="B972" s="2"/>
    </row>
    <row r="973">
      <c r="B973" s="2"/>
    </row>
    <row r="974">
      <c r="B974" s="2"/>
    </row>
    <row r="975">
      <c r="B975" s="2"/>
    </row>
    <row r="976">
      <c r="B976" s="2"/>
    </row>
    <row r="977">
      <c r="B977" s="2"/>
    </row>
    <row r="978">
      <c r="B978" s="2"/>
    </row>
    <row r="979">
      <c r="B979" s="2"/>
    </row>
    <row r="980">
      <c r="B980" s="2"/>
    </row>
    <row r="981">
      <c r="B981" s="2"/>
    </row>
    <row r="982">
      <c r="B982" s="2"/>
    </row>
    <row r="983">
      <c r="B983" s="2"/>
    </row>
    <row r="984">
      <c r="B984" s="2"/>
    </row>
    <row r="985">
      <c r="B985" s="2"/>
    </row>
    <row r="986">
      <c r="B986" s="2"/>
    </row>
    <row r="987">
      <c r="B987" s="2"/>
    </row>
    <row r="988">
      <c r="B988" s="2"/>
    </row>
    <row r="989">
      <c r="B989" s="2"/>
    </row>
    <row r="990">
      <c r="B990" s="2"/>
    </row>
    <row r="991">
      <c r="B991" s="2"/>
    </row>
    <row r="992">
      <c r="B992" s="2"/>
    </row>
    <row r="993">
      <c r="B993" s="2"/>
    </row>
    <row r="994">
      <c r="B994" s="2"/>
    </row>
    <row r="995">
      <c r="B995" s="2"/>
    </row>
    <row r="996">
      <c r="B996" s="2"/>
    </row>
    <row r="997">
      <c r="B997" s="2"/>
    </row>
    <row r="998">
      <c r="B998" s="2"/>
    </row>
    <row r="999">
      <c r="B999" s="2"/>
    </row>
    <row r="1000">
      <c r="B1000" s="2"/>
    </row>
  </sheetData>
  <mergeCells count="1">
    <mergeCell ref="A1:C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563C1"/>
    <pageSetUpPr fitToPage="1"/>
  </sheetPr>
  <sheetViews>
    <sheetView workbookViewId="0"/>
  </sheetViews>
  <sheetFormatPr customHeight="1" defaultColWidth="14.43" defaultRowHeight="15.0"/>
  <cols>
    <col customWidth="1" hidden="1" min="1" max="1" width="8.71"/>
    <col customWidth="1" min="2" max="2" width="17.43"/>
    <col customWidth="1" min="3" max="3" width="31.0"/>
    <col customWidth="1" min="4" max="4" width="7.71"/>
    <col customWidth="1" min="5" max="5" width="8.71"/>
    <col customWidth="1" min="6" max="6" width="8.57"/>
    <col customWidth="1" min="7" max="8" width="8.71"/>
    <col customWidth="1" min="9" max="9" width="7.86"/>
    <col customWidth="1" min="10" max="12" width="7.71"/>
    <col customWidth="1" min="13" max="13" width="10.86"/>
    <col customWidth="1" min="14" max="14" width="13.14"/>
    <col customWidth="1" min="15" max="15" width="9.57"/>
    <col customWidth="1" min="16" max="17" width="8.57"/>
    <col customWidth="1" min="18" max="18" width="8.71"/>
    <col customWidth="1" min="19" max="22" width="9.57"/>
    <col customWidth="1" min="23" max="23" width="11.0"/>
    <col customWidth="1" min="24" max="24" width="11.14"/>
    <col customWidth="1" min="25" max="25" width="11.43"/>
  </cols>
  <sheetData>
    <row r="1" ht="16.5">
      <c r="A1" s="21"/>
      <c r="B1" s="21"/>
      <c r="C1" s="20" t="s">
        <v>278</v>
      </c>
      <c r="D1" s="47"/>
      <c r="E1" s="47"/>
      <c r="F1" s="48"/>
      <c r="G1" s="4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49"/>
      <c r="X1" s="50"/>
      <c r="Y1" s="45"/>
    </row>
    <row r="2">
      <c r="A2" s="21"/>
      <c r="B2" s="21"/>
      <c r="C2" s="24" t="s">
        <v>111</v>
      </c>
      <c r="D2" s="27" t="str">
        <f>HYPERLINK("https://www.congress.gov/bill/115th-congress/house-bill/26?q=%7B%22search%22%3A%5B%22hr+26%22%5D%7D&amp;r=1","HR 26")</f>
        <v>HR 26</v>
      </c>
      <c r="E2" s="25" t="s">
        <v>279</v>
      </c>
      <c r="F2" s="25" t="s">
        <v>280</v>
      </c>
      <c r="G2" s="25" t="s">
        <v>281</v>
      </c>
      <c r="H2" s="25" t="s">
        <v>282</v>
      </c>
      <c r="I2" s="25" t="s">
        <v>283</v>
      </c>
      <c r="J2" s="25" t="s">
        <v>284</v>
      </c>
      <c r="K2" s="51" t="str">
        <f>HYPERLINK("https://www.congress.gov/bill/115th-congress/house-bill/910?q=%7B%22search%22%3A%5B%22hr+910%22%5D%7D&amp;r=1","HR 910")</f>
        <v>HR 910</v>
      </c>
      <c r="L2" s="25" t="s">
        <v>285</v>
      </c>
      <c r="M2" s="25" t="s">
        <v>286</v>
      </c>
      <c r="N2" s="51" t="str">
        <f>HYPERLINK("https://www.congress.gov/amendment/115th-congress/house-amendment/437/text","Amendment 201")</f>
        <v>Amendment 201</v>
      </c>
      <c r="O2" s="25" t="s">
        <v>287</v>
      </c>
      <c r="P2" s="25" t="s">
        <v>288</v>
      </c>
      <c r="Q2" s="25" t="s">
        <v>289</v>
      </c>
      <c r="R2" s="25" t="s">
        <v>290</v>
      </c>
      <c r="S2" s="25" t="s">
        <v>291</v>
      </c>
      <c r="T2" s="25" t="s">
        <v>292</v>
      </c>
      <c r="U2" s="25" t="s">
        <v>293</v>
      </c>
      <c r="V2" s="25" t="s">
        <v>294</v>
      </c>
      <c r="W2" s="52" t="str">
        <f>HYPERLINK("https://www.congress.gov/bill/115th-congress/house-bill/1","HR 1")</f>
        <v>HR 1</v>
      </c>
      <c r="X2" s="50"/>
      <c r="Y2" s="53"/>
    </row>
    <row r="3">
      <c r="A3" s="21"/>
      <c r="B3" s="21"/>
      <c r="C3" s="24" t="s">
        <v>2</v>
      </c>
      <c r="D3" s="30" t="s">
        <v>135</v>
      </c>
      <c r="E3" s="30" t="s">
        <v>135</v>
      </c>
      <c r="F3" s="30" t="s">
        <v>135</v>
      </c>
      <c r="G3" s="30" t="s">
        <v>135</v>
      </c>
      <c r="H3" s="30" t="s">
        <v>135</v>
      </c>
      <c r="I3" s="30" t="s">
        <v>135</v>
      </c>
      <c r="J3" s="30" t="s">
        <v>135</v>
      </c>
      <c r="K3" s="30" t="s">
        <v>135</v>
      </c>
      <c r="L3" s="30" t="s">
        <v>135</v>
      </c>
      <c r="M3" s="30" t="s">
        <v>135</v>
      </c>
      <c r="N3" s="54" t="s">
        <v>295</v>
      </c>
      <c r="O3" s="30" t="s">
        <v>135</v>
      </c>
      <c r="P3" s="30" t="s">
        <v>135</v>
      </c>
      <c r="Q3" s="30" t="s">
        <v>135</v>
      </c>
      <c r="R3" s="30" t="s">
        <v>135</v>
      </c>
      <c r="S3" s="30" t="s">
        <v>135</v>
      </c>
      <c r="T3" s="30" t="s">
        <v>135</v>
      </c>
      <c r="U3" s="30" t="s">
        <v>135</v>
      </c>
      <c r="V3" s="41" t="s">
        <v>135</v>
      </c>
      <c r="W3" s="31" t="s">
        <v>135</v>
      </c>
      <c r="X3" s="45"/>
      <c r="Y3" s="53"/>
    </row>
    <row r="4">
      <c r="A4" s="21"/>
      <c r="B4" s="21"/>
      <c r="C4" s="24" t="s">
        <v>296</v>
      </c>
      <c r="D4" s="30">
        <v>23.0</v>
      </c>
      <c r="E4" s="30">
        <v>31.0</v>
      </c>
      <c r="F4" s="30">
        <v>45.0</v>
      </c>
      <c r="G4" s="30">
        <v>51.0</v>
      </c>
      <c r="H4" s="30">
        <v>54.0</v>
      </c>
      <c r="I4" s="30">
        <v>120.0</v>
      </c>
      <c r="J4" s="30">
        <v>148.0</v>
      </c>
      <c r="K4" s="54">
        <v>237.0</v>
      </c>
      <c r="L4" s="30">
        <v>299.0</v>
      </c>
      <c r="M4" s="30">
        <v>412.0</v>
      </c>
      <c r="N4" s="54">
        <v>523.0</v>
      </c>
      <c r="O4" s="30">
        <v>580.0</v>
      </c>
      <c r="P4" s="30">
        <v>615.0</v>
      </c>
      <c r="Q4" s="30">
        <v>622.0</v>
      </c>
      <c r="R4" s="30">
        <v>651.0</v>
      </c>
      <c r="S4" s="30">
        <v>675.0</v>
      </c>
      <c r="T4" s="30">
        <v>682.0</v>
      </c>
      <c r="U4" s="30">
        <v>694.0</v>
      </c>
      <c r="V4" s="30">
        <v>702.0</v>
      </c>
      <c r="W4" s="55">
        <v>699.0</v>
      </c>
      <c r="X4" s="56"/>
      <c r="Y4" s="53"/>
    </row>
    <row r="5">
      <c r="A5" s="21"/>
      <c r="B5" s="21"/>
      <c r="C5" s="24" t="s">
        <v>4</v>
      </c>
      <c r="D5" s="30" t="s">
        <v>297</v>
      </c>
      <c r="E5" s="30" t="s">
        <v>297</v>
      </c>
      <c r="F5" s="30" t="s">
        <v>297</v>
      </c>
      <c r="G5" s="30" t="s">
        <v>297</v>
      </c>
      <c r="H5" s="30" t="s">
        <v>297</v>
      </c>
      <c r="I5" s="30" t="s">
        <v>297</v>
      </c>
      <c r="J5" s="30" t="s">
        <v>297</v>
      </c>
      <c r="K5" s="54" t="s">
        <v>297</v>
      </c>
      <c r="L5" s="30" t="s">
        <v>297</v>
      </c>
      <c r="M5" s="30" t="s">
        <v>297</v>
      </c>
      <c r="N5" s="54" t="s">
        <v>298</v>
      </c>
      <c r="O5" s="30" t="s">
        <v>297</v>
      </c>
      <c r="P5" s="30" t="s">
        <v>297</v>
      </c>
      <c r="Q5" s="30" t="s">
        <v>297</v>
      </c>
      <c r="R5" s="30" t="s">
        <v>297</v>
      </c>
      <c r="S5" s="30" t="s">
        <v>297</v>
      </c>
      <c r="T5" s="30" t="s">
        <v>297</v>
      </c>
      <c r="U5" s="30" t="s">
        <v>297</v>
      </c>
      <c r="V5" s="30" t="s">
        <v>297</v>
      </c>
      <c r="W5" s="55" t="s">
        <v>297</v>
      </c>
      <c r="X5" s="45"/>
      <c r="Y5" s="53"/>
    </row>
    <row r="6">
      <c r="A6" s="21"/>
      <c r="B6" s="21"/>
      <c r="C6" s="24" t="s">
        <v>5</v>
      </c>
      <c r="D6" s="35">
        <v>42740.0</v>
      </c>
      <c r="E6" s="35">
        <v>42745.0</v>
      </c>
      <c r="F6" s="35">
        <v>42746.0</v>
      </c>
      <c r="G6" s="35">
        <v>42747.0</v>
      </c>
      <c r="H6" s="35">
        <v>42747.0</v>
      </c>
      <c r="I6" s="35">
        <v>42795.0</v>
      </c>
      <c r="J6" s="35">
        <v>42803.0</v>
      </c>
      <c r="K6" s="57">
        <v>42856.0</v>
      </c>
      <c r="L6" s="35">
        <v>42894.0</v>
      </c>
      <c r="M6" s="35">
        <v>42941.0</v>
      </c>
      <c r="N6" s="57">
        <v>42992.0</v>
      </c>
      <c r="O6" s="35">
        <v>43032.0</v>
      </c>
      <c r="P6" s="35">
        <v>43046.0</v>
      </c>
      <c r="Q6" s="35">
        <v>43048.0</v>
      </c>
      <c r="R6" s="35">
        <v>43070.0</v>
      </c>
      <c r="S6" s="35">
        <v>43081.0</v>
      </c>
      <c r="T6" s="35">
        <v>43083.0</v>
      </c>
      <c r="U6" s="35">
        <v>43088.0</v>
      </c>
      <c r="V6" s="35">
        <v>43089.0</v>
      </c>
      <c r="W6" s="58">
        <v>43089.0</v>
      </c>
      <c r="X6" s="45"/>
      <c r="Y6" s="45"/>
    </row>
    <row r="7">
      <c r="A7" s="21"/>
      <c r="B7" s="21"/>
      <c r="C7" s="24" t="s">
        <v>6</v>
      </c>
      <c r="D7" s="32" t="s">
        <v>299</v>
      </c>
      <c r="E7" s="32" t="s">
        <v>300</v>
      </c>
      <c r="F7" s="32" t="s">
        <v>301</v>
      </c>
      <c r="G7" s="32" t="s">
        <v>302</v>
      </c>
      <c r="H7" s="32" t="s">
        <v>303</v>
      </c>
      <c r="I7" s="32" t="s">
        <v>304</v>
      </c>
      <c r="J7" s="32" t="s">
        <v>305</v>
      </c>
      <c r="K7" s="59" t="str">
        <f>HYPERLINK("http://clerk.house.gov/evs/2017/roll237.xml","405-2")</f>
        <v>405-2</v>
      </c>
      <c r="L7" s="32" t="s">
        <v>306</v>
      </c>
      <c r="M7" s="32" t="s">
        <v>307</v>
      </c>
      <c r="N7" s="59" t="str">
        <f>HYPERLINK("http://clerk.house.gov/evs/2017/roll523.xml","186-221")</f>
        <v>186-221</v>
      </c>
      <c r="O7" s="32" t="s">
        <v>301</v>
      </c>
      <c r="P7" s="32" t="s">
        <v>308</v>
      </c>
      <c r="Q7" s="32" t="s">
        <v>309</v>
      </c>
      <c r="R7" s="32" t="s">
        <v>310</v>
      </c>
      <c r="S7" s="32" t="s">
        <v>311</v>
      </c>
      <c r="T7" s="32" t="s">
        <v>312</v>
      </c>
      <c r="U7" s="32" t="s">
        <v>313</v>
      </c>
      <c r="V7" s="32" t="s">
        <v>314</v>
      </c>
      <c r="W7" s="60" t="str">
        <f>HYPERLINK("http://clerk.house.gov/evs/2017/roll699.xml","224-201")</f>
        <v>224-201</v>
      </c>
      <c r="X7" s="50"/>
      <c r="Y7" s="53"/>
    </row>
    <row r="8">
      <c r="A8" s="21"/>
      <c r="B8" s="37" t="s">
        <v>315</v>
      </c>
      <c r="C8" s="38"/>
      <c r="D8" s="38"/>
      <c r="E8" s="38"/>
      <c r="F8" s="38"/>
      <c r="G8" s="38"/>
      <c r="H8" s="38"/>
      <c r="I8" s="38"/>
      <c r="J8" s="38"/>
      <c r="K8" s="39"/>
      <c r="L8" s="38"/>
      <c r="M8" s="38"/>
      <c r="N8" s="39"/>
      <c r="O8" s="38"/>
      <c r="P8" s="38"/>
      <c r="Q8" s="38"/>
      <c r="R8" s="38"/>
      <c r="S8" s="38"/>
      <c r="T8" s="38"/>
      <c r="U8" s="38"/>
      <c r="V8" s="38"/>
      <c r="W8" s="61"/>
      <c r="X8" s="39" t="s">
        <v>185</v>
      </c>
      <c r="Y8" s="39" t="s">
        <v>186</v>
      </c>
    </row>
    <row r="9">
      <c r="A9" s="41" t="s">
        <v>315</v>
      </c>
      <c r="B9" s="62">
        <v>1.0</v>
      </c>
      <c r="C9" s="41" t="s">
        <v>316</v>
      </c>
      <c r="D9" s="30" t="s">
        <v>109</v>
      </c>
      <c r="E9" s="30" t="s">
        <v>109</v>
      </c>
      <c r="F9" s="30" t="s">
        <v>109</v>
      </c>
      <c r="G9" s="30" t="s">
        <v>109</v>
      </c>
      <c r="H9" s="30" t="s">
        <v>109</v>
      </c>
      <c r="I9" s="30" t="s">
        <v>109</v>
      </c>
      <c r="J9" s="30" t="s">
        <v>109</v>
      </c>
      <c r="K9" s="30" t="s">
        <v>109</v>
      </c>
      <c r="L9" s="30" t="s">
        <v>109</v>
      </c>
      <c r="M9" s="30" t="s">
        <v>109</v>
      </c>
      <c r="N9" s="30" t="s">
        <v>98</v>
      </c>
      <c r="O9" s="30" t="s">
        <v>109</v>
      </c>
      <c r="P9" s="30" t="s">
        <v>109</v>
      </c>
      <c r="Q9" s="30" t="s">
        <v>109</v>
      </c>
      <c r="R9" s="30" t="s">
        <v>109</v>
      </c>
      <c r="S9" s="30" t="s">
        <v>109</v>
      </c>
      <c r="T9" s="30" t="s">
        <v>109</v>
      </c>
      <c r="U9" s="30" t="s">
        <v>109</v>
      </c>
      <c r="V9" s="30" t="s">
        <v>109</v>
      </c>
      <c r="W9" s="31" t="s">
        <v>109</v>
      </c>
      <c r="X9" s="56">
        <f t="shared" ref="X9:X15" si="1">countif(D9:M9,"Y")+countif(O9:W9,"Y")</f>
        <v>19</v>
      </c>
      <c r="Y9" s="45">
        <f t="shared" ref="Y9:Y15" si="2">COUNTIF(D9:M9,"N")+COUNTIF(O9:W9,"N")</f>
        <v>0</v>
      </c>
    </row>
    <row r="10">
      <c r="A10" s="41" t="s">
        <v>315</v>
      </c>
      <c r="B10" s="62">
        <v>2.0</v>
      </c>
      <c r="C10" s="41" t="s">
        <v>317</v>
      </c>
      <c r="D10" s="30" t="s">
        <v>109</v>
      </c>
      <c r="E10" s="30" t="s">
        <v>109</v>
      </c>
      <c r="F10" s="30" t="s">
        <v>109</v>
      </c>
      <c r="G10" s="30" t="s">
        <v>109</v>
      </c>
      <c r="H10" s="30" t="s">
        <v>109</v>
      </c>
      <c r="I10" s="30" t="s">
        <v>109</v>
      </c>
      <c r="J10" s="30" t="s">
        <v>109</v>
      </c>
      <c r="K10" s="30" t="s">
        <v>109</v>
      </c>
      <c r="L10" s="30" t="s">
        <v>109</v>
      </c>
      <c r="M10" s="30" t="s">
        <v>109</v>
      </c>
      <c r="N10" s="30" t="s">
        <v>98</v>
      </c>
      <c r="O10" s="30" t="s">
        <v>109</v>
      </c>
      <c r="P10" s="30" t="s">
        <v>109</v>
      </c>
      <c r="Q10" s="30" t="s">
        <v>109</v>
      </c>
      <c r="R10" s="30" t="s">
        <v>109</v>
      </c>
      <c r="S10" s="30" t="s">
        <v>109</v>
      </c>
      <c r="T10" s="30" t="s">
        <v>109</v>
      </c>
      <c r="U10" s="30" t="s">
        <v>109</v>
      </c>
      <c r="V10" s="30" t="s">
        <v>109</v>
      </c>
      <c r="W10" s="31" t="s">
        <v>109</v>
      </c>
      <c r="X10" s="56">
        <f t="shared" si="1"/>
        <v>19</v>
      </c>
      <c r="Y10" s="45">
        <f t="shared" si="2"/>
        <v>0</v>
      </c>
    </row>
    <row r="11">
      <c r="A11" s="41" t="s">
        <v>315</v>
      </c>
      <c r="B11" s="62">
        <v>3.0</v>
      </c>
      <c r="C11" s="41" t="s">
        <v>318</v>
      </c>
      <c r="D11" s="30" t="s">
        <v>109</v>
      </c>
      <c r="E11" s="30" t="s">
        <v>109</v>
      </c>
      <c r="F11" s="30" t="s">
        <v>109</v>
      </c>
      <c r="G11" s="30" t="s">
        <v>109</v>
      </c>
      <c r="H11" s="30" t="s">
        <v>109</v>
      </c>
      <c r="I11" s="30" t="s">
        <v>109</v>
      </c>
      <c r="J11" s="30" t="s">
        <v>98</v>
      </c>
      <c r="K11" s="30" t="s">
        <v>109</v>
      </c>
      <c r="L11" s="30" t="s">
        <v>109</v>
      </c>
      <c r="M11" s="30" t="s">
        <v>109</v>
      </c>
      <c r="N11" s="30" t="s">
        <v>98</v>
      </c>
      <c r="O11" s="30" t="s">
        <v>109</v>
      </c>
      <c r="P11" s="30" t="s">
        <v>109</v>
      </c>
      <c r="Q11" s="30" t="s">
        <v>109</v>
      </c>
      <c r="R11" s="30" t="s">
        <v>109</v>
      </c>
      <c r="S11" s="30" t="s">
        <v>109</v>
      </c>
      <c r="T11" s="30" t="s">
        <v>109</v>
      </c>
      <c r="U11" s="30" t="s">
        <v>109</v>
      </c>
      <c r="V11" s="30" t="s">
        <v>109</v>
      </c>
      <c r="W11" s="31" t="s">
        <v>109</v>
      </c>
      <c r="X11" s="56">
        <f t="shared" si="1"/>
        <v>18</v>
      </c>
      <c r="Y11" s="45">
        <f t="shared" si="2"/>
        <v>1</v>
      </c>
    </row>
    <row r="12">
      <c r="A12" s="41" t="s">
        <v>315</v>
      </c>
      <c r="B12" s="62">
        <v>4.0</v>
      </c>
      <c r="C12" s="41" t="s">
        <v>319</v>
      </c>
      <c r="D12" s="30" t="s">
        <v>109</v>
      </c>
      <c r="E12" s="30" t="s">
        <v>109</v>
      </c>
      <c r="F12" s="30" t="s">
        <v>109</v>
      </c>
      <c r="G12" s="30" t="s">
        <v>109</v>
      </c>
      <c r="H12" s="30" t="s">
        <v>109</v>
      </c>
      <c r="I12" s="30" t="s">
        <v>109</v>
      </c>
      <c r="J12" s="30" t="s">
        <v>109</v>
      </c>
      <c r="K12" s="30" t="s">
        <v>109</v>
      </c>
      <c r="L12" s="30" t="s">
        <v>109</v>
      </c>
      <c r="M12" s="30" t="s">
        <v>109</v>
      </c>
      <c r="N12" s="30" t="s">
        <v>98</v>
      </c>
      <c r="O12" s="30" t="s">
        <v>109</v>
      </c>
      <c r="P12" s="30" t="s">
        <v>109</v>
      </c>
      <c r="Q12" s="30" t="s">
        <v>109</v>
      </c>
      <c r="R12" s="30" t="s">
        <v>109</v>
      </c>
      <c r="S12" s="30" t="s">
        <v>109</v>
      </c>
      <c r="T12" s="30" t="s">
        <v>109</v>
      </c>
      <c r="U12" s="30" t="s">
        <v>109</v>
      </c>
      <c r="V12" s="30" t="s">
        <v>109</v>
      </c>
      <c r="W12" s="31" t="s">
        <v>109</v>
      </c>
      <c r="X12" s="56">
        <f t="shared" si="1"/>
        <v>19</v>
      </c>
      <c r="Y12" s="45">
        <f t="shared" si="2"/>
        <v>0</v>
      </c>
    </row>
    <row r="13">
      <c r="A13" s="41" t="s">
        <v>315</v>
      </c>
      <c r="B13" s="62">
        <v>5.0</v>
      </c>
      <c r="C13" s="41" t="s">
        <v>320</v>
      </c>
      <c r="D13" s="30" t="s">
        <v>109</v>
      </c>
      <c r="E13" s="30" t="s">
        <v>109</v>
      </c>
      <c r="F13" s="30" t="s">
        <v>109</v>
      </c>
      <c r="G13" s="30" t="s">
        <v>109</v>
      </c>
      <c r="H13" s="30" t="s">
        <v>109</v>
      </c>
      <c r="I13" s="30" t="s">
        <v>109</v>
      </c>
      <c r="J13" s="30" t="s">
        <v>109</v>
      </c>
      <c r="K13" s="30" t="s">
        <v>109</v>
      </c>
      <c r="L13" s="30" t="s">
        <v>109</v>
      </c>
      <c r="M13" s="30" t="s">
        <v>109</v>
      </c>
      <c r="N13" s="30" t="s">
        <v>98</v>
      </c>
      <c r="O13" s="30" t="s">
        <v>109</v>
      </c>
      <c r="P13" s="30" t="s">
        <v>109</v>
      </c>
      <c r="Q13" s="30" t="s">
        <v>109</v>
      </c>
      <c r="R13" s="30" t="s">
        <v>109</v>
      </c>
      <c r="S13" s="30" t="s">
        <v>109</v>
      </c>
      <c r="T13" s="30" t="s">
        <v>109</v>
      </c>
      <c r="U13" s="30" t="s">
        <v>204</v>
      </c>
      <c r="V13" s="30" t="s">
        <v>204</v>
      </c>
      <c r="W13" s="31" t="s">
        <v>204</v>
      </c>
      <c r="X13" s="56">
        <f t="shared" si="1"/>
        <v>16</v>
      </c>
      <c r="Y13" s="45">
        <f t="shared" si="2"/>
        <v>0</v>
      </c>
    </row>
    <row r="14">
      <c r="A14" s="41" t="s">
        <v>315</v>
      </c>
      <c r="B14" s="62">
        <v>6.0</v>
      </c>
      <c r="C14" s="41" t="s">
        <v>321</v>
      </c>
      <c r="D14" s="30" t="s">
        <v>109</v>
      </c>
      <c r="E14" s="30" t="s">
        <v>109</v>
      </c>
      <c r="F14" s="30" t="s">
        <v>109</v>
      </c>
      <c r="G14" s="30" t="s">
        <v>109</v>
      </c>
      <c r="H14" s="30" t="s">
        <v>109</v>
      </c>
      <c r="I14" s="30" t="s">
        <v>109</v>
      </c>
      <c r="J14" s="30" t="s">
        <v>109</v>
      </c>
      <c r="K14" s="30" t="s">
        <v>109</v>
      </c>
      <c r="L14" s="30" t="s">
        <v>109</v>
      </c>
      <c r="M14" s="30" t="s">
        <v>204</v>
      </c>
      <c r="N14" s="30" t="s">
        <v>98</v>
      </c>
      <c r="O14" s="30" t="s">
        <v>109</v>
      </c>
      <c r="P14" s="30" t="s">
        <v>109</v>
      </c>
      <c r="Q14" s="30" t="s">
        <v>109</v>
      </c>
      <c r="R14" s="30" t="s">
        <v>109</v>
      </c>
      <c r="S14" s="30" t="s">
        <v>109</v>
      </c>
      <c r="T14" s="30" t="s">
        <v>109</v>
      </c>
      <c r="U14" s="30" t="s">
        <v>109</v>
      </c>
      <c r="V14" s="30" t="s">
        <v>109</v>
      </c>
      <c r="W14" s="31" t="s">
        <v>109</v>
      </c>
      <c r="X14" s="56">
        <f t="shared" si="1"/>
        <v>18</v>
      </c>
      <c r="Y14" s="45">
        <f t="shared" si="2"/>
        <v>0</v>
      </c>
    </row>
    <row r="15">
      <c r="A15" s="41" t="s">
        <v>315</v>
      </c>
      <c r="B15" s="62">
        <v>7.0</v>
      </c>
      <c r="C15" s="41" t="s">
        <v>322</v>
      </c>
      <c r="D15" s="30" t="s">
        <v>98</v>
      </c>
      <c r="E15" s="30" t="s">
        <v>204</v>
      </c>
      <c r="F15" s="30" t="s">
        <v>98</v>
      </c>
      <c r="G15" s="30" t="s">
        <v>98</v>
      </c>
      <c r="H15" s="30" t="s">
        <v>98</v>
      </c>
      <c r="I15" s="30" t="s">
        <v>98</v>
      </c>
      <c r="J15" s="30" t="s">
        <v>98</v>
      </c>
      <c r="K15" s="30" t="s">
        <v>109</v>
      </c>
      <c r="L15" s="30" t="s">
        <v>98</v>
      </c>
      <c r="M15" s="30" t="s">
        <v>98</v>
      </c>
      <c r="N15" s="30" t="s">
        <v>109</v>
      </c>
      <c r="O15" s="30" t="s">
        <v>98</v>
      </c>
      <c r="P15" s="30" t="s">
        <v>109</v>
      </c>
      <c r="Q15" s="30" t="s">
        <v>98</v>
      </c>
      <c r="R15" s="30" t="s">
        <v>109</v>
      </c>
      <c r="S15" s="30" t="s">
        <v>204</v>
      </c>
      <c r="T15" s="30" t="s">
        <v>98</v>
      </c>
      <c r="U15" s="30" t="s">
        <v>109</v>
      </c>
      <c r="V15" s="30" t="s">
        <v>98</v>
      </c>
      <c r="W15" s="31" t="s">
        <v>98</v>
      </c>
      <c r="X15" s="56">
        <f t="shared" si="1"/>
        <v>4</v>
      </c>
      <c r="Y15" s="45">
        <f t="shared" si="2"/>
        <v>13</v>
      </c>
    </row>
    <row r="16">
      <c r="A16" s="21"/>
      <c r="B16" s="37" t="s">
        <v>323</v>
      </c>
      <c r="C16" s="3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  <c r="X16" s="42"/>
      <c r="Y16" s="42"/>
    </row>
    <row r="17">
      <c r="A17" s="41" t="s">
        <v>323</v>
      </c>
      <c r="B17" s="62">
        <v>0.0</v>
      </c>
      <c r="C17" s="41" t="s">
        <v>324</v>
      </c>
      <c r="D17" s="30" t="s">
        <v>109</v>
      </c>
      <c r="E17" s="30" t="s">
        <v>109</v>
      </c>
      <c r="F17" s="30" t="s">
        <v>109</v>
      </c>
      <c r="G17" s="30" t="s">
        <v>109</v>
      </c>
      <c r="H17" s="30" t="s">
        <v>109</v>
      </c>
      <c r="I17" s="30" t="s">
        <v>109</v>
      </c>
      <c r="J17" s="30" t="s">
        <v>109</v>
      </c>
      <c r="K17" s="30" t="s">
        <v>109</v>
      </c>
      <c r="L17" s="30" t="s">
        <v>109</v>
      </c>
      <c r="M17" s="30" t="s">
        <v>109</v>
      </c>
      <c r="N17" s="30" t="s">
        <v>98</v>
      </c>
      <c r="O17" s="30" t="s">
        <v>109</v>
      </c>
      <c r="P17" s="30" t="s">
        <v>109</v>
      </c>
      <c r="Q17" s="30" t="s">
        <v>109</v>
      </c>
      <c r="R17" s="30" t="s">
        <v>109</v>
      </c>
      <c r="S17" s="30" t="s">
        <v>109</v>
      </c>
      <c r="T17" s="30" t="s">
        <v>109</v>
      </c>
      <c r="U17" s="30" t="s">
        <v>109</v>
      </c>
      <c r="V17" s="30" t="s">
        <v>109</v>
      </c>
      <c r="W17" s="31" t="s">
        <v>109</v>
      </c>
      <c r="X17" s="56">
        <f>countif(D17:M17,"Y")+countif(O17:W17,"Y")</f>
        <v>19</v>
      </c>
      <c r="Y17" s="45">
        <f>COUNTIF(D17:M17,"N")+COUNTIF(O17:W17,"N")</f>
        <v>0</v>
      </c>
    </row>
    <row r="18">
      <c r="A18" s="21"/>
      <c r="B18" s="37" t="s">
        <v>325</v>
      </c>
      <c r="C18" s="3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/>
      <c r="X18" s="42"/>
      <c r="Y18" s="42"/>
    </row>
    <row r="19">
      <c r="A19" s="41" t="s">
        <v>325</v>
      </c>
      <c r="B19" s="62">
        <v>1.0</v>
      </c>
      <c r="C19" s="41" t="s">
        <v>326</v>
      </c>
      <c r="D19" s="30" t="s">
        <v>98</v>
      </c>
      <c r="E19" s="30" t="s">
        <v>109</v>
      </c>
      <c r="F19" s="30" t="s">
        <v>98</v>
      </c>
      <c r="G19" s="30" t="s">
        <v>98</v>
      </c>
      <c r="H19" s="30" t="s">
        <v>98</v>
      </c>
      <c r="I19" s="30" t="s">
        <v>98</v>
      </c>
      <c r="J19" s="30" t="s">
        <v>98</v>
      </c>
      <c r="K19" s="30" t="s">
        <v>109</v>
      </c>
      <c r="L19" s="30" t="s">
        <v>98</v>
      </c>
      <c r="M19" s="30" t="s">
        <v>98</v>
      </c>
      <c r="N19" s="30" t="s">
        <v>109</v>
      </c>
      <c r="O19" s="30" t="s">
        <v>98</v>
      </c>
      <c r="P19" s="30" t="s">
        <v>109</v>
      </c>
      <c r="Q19" s="30" t="s">
        <v>98</v>
      </c>
      <c r="R19" s="30" t="s">
        <v>109</v>
      </c>
      <c r="S19" s="30" t="s">
        <v>109</v>
      </c>
      <c r="T19" s="30" t="s">
        <v>98</v>
      </c>
      <c r="U19" s="30" t="s">
        <v>109</v>
      </c>
      <c r="V19" s="30" t="s">
        <v>98</v>
      </c>
      <c r="W19" s="31" t="s">
        <v>98</v>
      </c>
      <c r="X19" s="56">
        <f t="shared" ref="X19:X27" si="3">countif(D19:M19,"Y")+countif(O19:W19,"Y")</f>
        <v>6</v>
      </c>
      <c r="Y19" s="45">
        <f t="shared" ref="Y19:Y27" si="4">COUNTIF(D19:M19,"N")+COUNTIF(O19:W19,"N")</f>
        <v>13</v>
      </c>
    </row>
    <row r="20">
      <c r="A20" s="41" t="s">
        <v>325</v>
      </c>
      <c r="B20" s="62">
        <v>2.0</v>
      </c>
      <c r="C20" s="41" t="s">
        <v>327</v>
      </c>
      <c r="D20" s="30" t="s">
        <v>109</v>
      </c>
      <c r="E20" s="30" t="s">
        <v>109</v>
      </c>
      <c r="F20" s="30" t="s">
        <v>109</v>
      </c>
      <c r="G20" s="30" t="s">
        <v>109</v>
      </c>
      <c r="H20" s="30" t="s">
        <v>109</v>
      </c>
      <c r="I20" s="30" t="s">
        <v>109</v>
      </c>
      <c r="J20" s="30" t="s">
        <v>109</v>
      </c>
      <c r="K20" s="30" t="s">
        <v>109</v>
      </c>
      <c r="L20" s="30" t="s">
        <v>109</v>
      </c>
      <c r="M20" s="30" t="s">
        <v>109</v>
      </c>
      <c r="N20" s="30" t="s">
        <v>98</v>
      </c>
      <c r="O20" s="30" t="s">
        <v>109</v>
      </c>
      <c r="P20" s="30" t="s">
        <v>109</v>
      </c>
      <c r="Q20" s="30" t="s">
        <v>109</v>
      </c>
      <c r="R20" s="30" t="s">
        <v>109</v>
      </c>
      <c r="S20" s="30" t="s">
        <v>109</v>
      </c>
      <c r="T20" s="30" t="s">
        <v>109</v>
      </c>
      <c r="U20" s="30" t="s">
        <v>109</v>
      </c>
      <c r="V20" s="30" t="s">
        <v>109</v>
      </c>
      <c r="W20" s="31" t="s">
        <v>109</v>
      </c>
      <c r="X20" s="56">
        <f t="shared" si="3"/>
        <v>19</v>
      </c>
      <c r="Y20" s="45">
        <f t="shared" si="4"/>
        <v>0</v>
      </c>
    </row>
    <row r="21">
      <c r="A21" s="41" t="s">
        <v>325</v>
      </c>
      <c r="B21" s="62">
        <v>3.0</v>
      </c>
      <c r="C21" s="41" t="s">
        <v>328</v>
      </c>
      <c r="D21" s="30" t="s">
        <v>98</v>
      </c>
      <c r="E21" s="30" t="s">
        <v>98</v>
      </c>
      <c r="F21" s="30" t="s">
        <v>98</v>
      </c>
      <c r="G21" s="30" t="s">
        <v>98</v>
      </c>
      <c r="H21" s="30" t="s">
        <v>98</v>
      </c>
      <c r="I21" s="30" t="s">
        <v>98</v>
      </c>
      <c r="J21" s="30" t="s">
        <v>98</v>
      </c>
      <c r="K21" s="30" t="s">
        <v>109</v>
      </c>
      <c r="L21" s="30" t="s">
        <v>98</v>
      </c>
      <c r="M21" s="30" t="s">
        <v>98</v>
      </c>
      <c r="N21" s="30" t="s">
        <v>109</v>
      </c>
      <c r="O21" s="30" t="s">
        <v>98</v>
      </c>
      <c r="P21" s="30" t="s">
        <v>98</v>
      </c>
      <c r="Q21" s="30" t="s">
        <v>98</v>
      </c>
      <c r="R21" s="30" t="s">
        <v>98</v>
      </c>
      <c r="S21" s="30" t="s">
        <v>98</v>
      </c>
      <c r="T21" s="30" t="s">
        <v>98</v>
      </c>
      <c r="U21" s="30" t="s">
        <v>98</v>
      </c>
      <c r="V21" s="30" t="s">
        <v>98</v>
      </c>
      <c r="W21" s="31" t="s">
        <v>98</v>
      </c>
      <c r="X21" s="56">
        <f t="shared" si="3"/>
        <v>1</v>
      </c>
      <c r="Y21" s="45">
        <f t="shared" si="4"/>
        <v>18</v>
      </c>
    </row>
    <row r="22">
      <c r="A22" s="41" t="s">
        <v>325</v>
      </c>
      <c r="B22" s="62">
        <v>4.0</v>
      </c>
      <c r="C22" s="41" t="s">
        <v>329</v>
      </c>
      <c r="D22" s="30" t="s">
        <v>109</v>
      </c>
      <c r="E22" s="30" t="s">
        <v>109</v>
      </c>
      <c r="F22" s="30" t="s">
        <v>109</v>
      </c>
      <c r="G22" s="30" t="s">
        <v>109</v>
      </c>
      <c r="H22" s="30" t="s">
        <v>109</v>
      </c>
      <c r="I22" s="30" t="s">
        <v>109</v>
      </c>
      <c r="J22" s="30" t="s">
        <v>109</v>
      </c>
      <c r="K22" s="30" t="s">
        <v>109</v>
      </c>
      <c r="L22" s="30" t="s">
        <v>109</v>
      </c>
      <c r="M22" s="30" t="s">
        <v>109</v>
      </c>
      <c r="N22" s="30" t="s">
        <v>204</v>
      </c>
      <c r="O22" s="30" t="s">
        <v>109</v>
      </c>
      <c r="P22" s="30" t="s">
        <v>109</v>
      </c>
      <c r="Q22" s="30" t="s">
        <v>109</v>
      </c>
      <c r="R22" s="30" t="s">
        <v>109</v>
      </c>
      <c r="S22" s="30" t="s">
        <v>109</v>
      </c>
      <c r="T22" s="30" t="s">
        <v>109</v>
      </c>
      <c r="U22" s="30" t="s">
        <v>109</v>
      </c>
      <c r="V22" s="30" t="s">
        <v>109</v>
      </c>
      <c r="W22" s="31" t="s">
        <v>109</v>
      </c>
      <c r="X22" s="56">
        <f t="shared" si="3"/>
        <v>19</v>
      </c>
      <c r="Y22" s="45">
        <f t="shared" si="4"/>
        <v>0</v>
      </c>
    </row>
    <row r="23">
      <c r="A23" s="41" t="s">
        <v>325</v>
      </c>
      <c r="B23" s="62">
        <v>5.0</v>
      </c>
      <c r="C23" s="41" t="s">
        <v>330</v>
      </c>
      <c r="D23" s="30" t="s">
        <v>109</v>
      </c>
      <c r="E23" s="30" t="s">
        <v>109</v>
      </c>
      <c r="F23" s="30" t="s">
        <v>109</v>
      </c>
      <c r="G23" s="30" t="s">
        <v>109</v>
      </c>
      <c r="H23" s="30" t="s">
        <v>109</v>
      </c>
      <c r="I23" s="30" t="s">
        <v>109</v>
      </c>
      <c r="J23" s="30" t="s">
        <v>109</v>
      </c>
      <c r="K23" s="30" t="s">
        <v>109</v>
      </c>
      <c r="L23" s="30" t="s">
        <v>109</v>
      </c>
      <c r="M23" s="30" t="s">
        <v>109</v>
      </c>
      <c r="N23" s="30" t="s">
        <v>98</v>
      </c>
      <c r="O23" s="30" t="s">
        <v>109</v>
      </c>
      <c r="P23" s="30" t="s">
        <v>109</v>
      </c>
      <c r="Q23" s="30" t="s">
        <v>109</v>
      </c>
      <c r="R23" s="30" t="s">
        <v>109</v>
      </c>
      <c r="S23" s="30" t="s">
        <v>109</v>
      </c>
      <c r="T23" s="30" t="s">
        <v>109</v>
      </c>
      <c r="U23" s="30" t="s">
        <v>109</v>
      </c>
      <c r="V23" s="30" t="s">
        <v>98</v>
      </c>
      <c r="W23" s="31" t="s">
        <v>109</v>
      </c>
      <c r="X23" s="56">
        <f t="shared" si="3"/>
        <v>18</v>
      </c>
      <c r="Y23" s="45">
        <f t="shared" si="4"/>
        <v>1</v>
      </c>
    </row>
    <row r="24">
      <c r="A24" s="41" t="s">
        <v>325</v>
      </c>
      <c r="B24" s="62">
        <v>6.0</v>
      </c>
      <c r="C24" s="41" t="s">
        <v>331</v>
      </c>
      <c r="D24" s="30" t="s">
        <v>109</v>
      </c>
      <c r="E24" s="30" t="s">
        <v>109</v>
      </c>
      <c r="F24" s="30" t="s">
        <v>109</v>
      </c>
      <c r="G24" s="30" t="s">
        <v>109</v>
      </c>
      <c r="H24" s="30" t="s">
        <v>109</v>
      </c>
      <c r="I24" s="30" t="s">
        <v>109</v>
      </c>
      <c r="J24" s="30" t="s">
        <v>109</v>
      </c>
      <c r="K24" s="30" t="s">
        <v>109</v>
      </c>
      <c r="L24" s="30" t="s">
        <v>109</v>
      </c>
      <c r="M24" s="30" t="s">
        <v>109</v>
      </c>
      <c r="N24" s="30" t="s">
        <v>98</v>
      </c>
      <c r="O24" s="30" t="s">
        <v>109</v>
      </c>
      <c r="P24" s="30" t="s">
        <v>109</v>
      </c>
      <c r="Q24" s="30" t="s">
        <v>109</v>
      </c>
      <c r="R24" s="30" t="s">
        <v>109</v>
      </c>
      <c r="S24" s="30" t="s">
        <v>109</v>
      </c>
      <c r="T24" s="30" t="s">
        <v>109</v>
      </c>
      <c r="U24" s="30" t="s">
        <v>109</v>
      </c>
      <c r="V24" s="30" t="s">
        <v>109</v>
      </c>
      <c r="W24" s="31" t="s">
        <v>109</v>
      </c>
      <c r="X24" s="56">
        <f t="shared" si="3"/>
        <v>19</v>
      </c>
      <c r="Y24" s="45">
        <f t="shared" si="4"/>
        <v>0</v>
      </c>
    </row>
    <row r="25">
      <c r="A25" s="41" t="s">
        <v>325</v>
      </c>
      <c r="B25" s="62">
        <v>7.0</v>
      </c>
      <c r="C25" s="41" t="s">
        <v>332</v>
      </c>
      <c r="D25" s="30" t="s">
        <v>204</v>
      </c>
      <c r="E25" s="30" t="s">
        <v>98</v>
      </c>
      <c r="F25" s="30" t="s">
        <v>98</v>
      </c>
      <c r="G25" s="30" t="s">
        <v>98</v>
      </c>
      <c r="H25" s="30" t="s">
        <v>98</v>
      </c>
      <c r="I25" s="30" t="s">
        <v>98</v>
      </c>
      <c r="J25" s="30" t="s">
        <v>98</v>
      </c>
      <c r="K25" s="30" t="s">
        <v>109</v>
      </c>
      <c r="L25" s="30" t="s">
        <v>98</v>
      </c>
      <c r="M25" s="30" t="s">
        <v>98</v>
      </c>
      <c r="N25" s="30" t="s">
        <v>109</v>
      </c>
      <c r="O25" s="30" t="s">
        <v>98</v>
      </c>
      <c r="P25" s="30" t="s">
        <v>109</v>
      </c>
      <c r="Q25" s="30" t="s">
        <v>98</v>
      </c>
      <c r="R25" s="30" t="s">
        <v>98</v>
      </c>
      <c r="S25" s="30" t="s">
        <v>98</v>
      </c>
      <c r="T25" s="30" t="s">
        <v>98</v>
      </c>
      <c r="U25" s="30" t="s">
        <v>98</v>
      </c>
      <c r="V25" s="30" t="s">
        <v>98</v>
      </c>
      <c r="W25" s="31" t="s">
        <v>98</v>
      </c>
      <c r="X25" s="56">
        <f t="shared" si="3"/>
        <v>2</v>
      </c>
      <c r="Y25" s="45">
        <f t="shared" si="4"/>
        <v>16</v>
      </c>
    </row>
    <row r="26">
      <c r="A26" s="41" t="s">
        <v>325</v>
      </c>
      <c r="B26" s="62">
        <v>8.0</v>
      </c>
      <c r="C26" s="41" t="s">
        <v>333</v>
      </c>
      <c r="D26" s="30" t="s">
        <v>109</v>
      </c>
      <c r="E26" s="30" t="s">
        <v>109</v>
      </c>
      <c r="F26" s="30" t="s">
        <v>109</v>
      </c>
      <c r="G26" s="30" t="s">
        <v>109</v>
      </c>
      <c r="H26" s="30" t="s">
        <v>109</v>
      </c>
      <c r="I26" s="30" t="s">
        <v>109</v>
      </c>
      <c r="J26" s="30" t="s">
        <v>109</v>
      </c>
      <c r="K26" s="30" t="s">
        <v>109</v>
      </c>
      <c r="L26" s="30" t="s">
        <v>109</v>
      </c>
      <c r="M26" s="30" t="s">
        <v>109</v>
      </c>
      <c r="N26" s="30" t="s">
        <v>98</v>
      </c>
      <c r="O26" s="30" t="s">
        <v>109</v>
      </c>
      <c r="P26" s="30" t="s">
        <v>109</v>
      </c>
      <c r="Q26" s="30" t="s">
        <v>109</v>
      </c>
      <c r="R26" s="30" t="s">
        <v>109</v>
      </c>
      <c r="S26" s="30" t="s">
        <v>334</v>
      </c>
      <c r="T26" s="30" t="s">
        <v>334</v>
      </c>
      <c r="U26" s="30" t="s">
        <v>334</v>
      </c>
      <c r="V26" s="30" t="s">
        <v>334</v>
      </c>
      <c r="W26" s="31" t="s">
        <v>334</v>
      </c>
      <c r="X26" s="56">
        <f t="shared" si="3"/>
        <v>14</v>
      </c>
      <c r="Y26" s="45">
        <f t="shared" si="4"/>
        <v>0</v>
      </c>
    </row>
    <row r="27">
      <c r="A27" s="41" t="s">
        <v>325</v>
      </c>
      <c r="B27" s="62">
        <v>9.0</v>
      </c>
      <c r="C27" s="41" t="s">
        <v>187</v>
      </c>
      <c r="D27" s="30" t="s">
        <v>98</v>
      </c>
      <c r="E27" s="30" t="s">
        <v>109</v>
      </c>
      <c r="F27" s="30" t="s">
        <v>98</v>
      </c>
      <c r="G27" s="30" t="s">
        <v>109</v>
      </c>
      <c r="H27" s="30" t="s">
        <v>109</v>
      </c>
      <c r="I27" s="30" t="s">
        <v>109</v>
      </c>
      <c r="J27" s="30" t="s">
        <v>204</v>
      </c>
      <c r="K27" s="30" t="s">
        <v>109</v>
      </c>
      <c r="L27" s="30" t="s">
        <v>98</v>
      </c>
      <c r="M27" s="30" t="s">
        <v>98</v>
      </c>
      <c r="N27" s="30" t="s">
        <v>109</v>
      </c>
      <c r="O27" s="30" t="s">
        <v>109</v>
      </c>
      <c r="P27" s="30" t="s">
        <v>109</v>
      </c>
      <c r="Q27" s="30" t="s">
        <v>98</v>
      </c>
      <c r="R27" s="30" t="s">
        <v>109</v>
      </c>
      <c r="S27" s="30" t="s">
        <v>109</v>
      </c>
      <c r="T27" s="30" t="s">
        <v>109</v>
      </c>
      <c r="U27" s="30" t="s">
        <v>109</v>
      </c>
      <c r="V27" s="30" t="s">
        <v>109</v>
      </c>
      <c r="W27" s="31" t="s">
        <v>98</v>
      </c>
      <c r="X27" s="56">
        <f t="shared" si="3"/>
        <v>12</v>
      </c>
      <c r="Y27" s="45">
        <f t="shared" si="4"/>
        <v>6</v>
      </c>
    </row>
    <row r="28">
      <c r="A28" s="21"/>
      <c r="B28" s="37" t="s">
        <v>335</v>
      </c>
      <c r="C28" s="3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  <c r="X28" s="42"/>
      <c r="Y28" s="42"/>
    </row>
    <row r="29">
      <c r="A29" s="41" t="s">
        <v>335</v>
      </c>
      <c r="B29" s="62">
        <v>1.0</v>
      </c>
      <c r="C29" s="41" t="s">
        <v>336</v>
      </c>
      <c r="D29" s="30" t="s">
        <v>109</v>
      </c>
      <c r="E29" s="30" t="s">
        <v>109</v>
      </c>
      <c r="F29" s="30" t="s">
        <v>109</v>
      </c>
      <c r="G29" s="30" t="s">
        <v>109</v>
      </c>
      <c r="H29" s="30" t="s">
        <v>109</v>
      </c>
      <c r="I29" s="30" t="s">
        <v>109</v>
      </c>
      <c r="J29" s="30" t="s">
        <v>109</v>
      </c>
      <c r="K29" s="30" t="s">
        <v>109</v>
      </c>
      <c r="L29" s="30" t="s">
        <v>109</v>
      </c>
      <c r="M29" s="30" t="s">
        <v>109</v>
      </c>
      <c r="N29" s="30" t="s">
        <v>98</v>
      </c>
      <c r="O29" s="30" t="s">
        <v>109</v>
      </c>
      <c r="P29" s="30" t="s">
        <v>109</v>
      </c>
      <c r="Q29" s="30" t="s">
        <v>109</v>
      </c>
      <c r="R29" s="30" t="s">
        <v>109</v>
      </c>
      <c r="S29" s="30" t="s">
        <v>109</v>
      </c>
      <c r="T29" s="30" t="s">
        <v>109</v>
      </c>
      <c r="U29" s="30" t="s">
        <v>109</v>
      </c>
      <c r="V29" s="30" t="s">
        <v>109</v>
      </c>
      <c r="W29" s="31" t="s">
        <v>109</v>
      </c>
      <c r="X29" s="56">
        <f t="shared" ref="X29:X32" si="5">countif(D29:M29,"Y")+countif(O29:W29,"Y")</f>
        <v>19</v>
      </c>
      <c r="Y29" s="45">
        <f t="shared" ref="Y29:Y32" si="6">COUNTIF(D29:M29,"N")+COUNTIF(O29:W29,"N")</f>
        <v>0</v>
      </c>
    </row>
    <row r="30">
      <c r="A30" s="41" t="s">
        <v>335</v>
      </c>
      <c r="B30" s="62">
        <v>2.0</v>
      </c>
      <c r="C30" s="41" t="s">
        <v>189</v>
      </c>
      <c r="D30" s="30" t="s">
        <v>109</v>
      </c>
      <c r="E30" s="30" t="s">
        <v>109</v>
      </c>
      <c r="F30" s="30" t="s">
        <v>109</v>
      </c>
      <c r="G30" s="30" t="s">
        <v>109</v>
      </c>
      <c r="H30" s="30" t="s">
        <v>109</v>
      </c>
      <c r="I30" s="30" t="s">
        <v>109</v>
      </c>
      <c r="J30" s="30" t="s">
        <v>109</v>
      </c>
      <c r="K30" s="30" t="s">
        <v>109</v>
      </c>
      <c r="L30" s="30" t="s">
        <v>109</v>
      </c>
      <c r="M30" s="30" t="s">
        <v>109</v>
      </c>
      <c r="N30" s="30" t="s">
        <v>98</v>
      </c>
      <c r="O30" s="30" t="s">
        <v>109</v>
      </c>
      <c r="P30" s="30" t="s">
        <v>109</v>
      </c>
      <c r="Q30" s="30" t="s">
        <v>109</v>
      </c>
      <c r="R30" s="30" t="s">
        <v>109</v>
      </c>
      <c r="S30" s="30" t="s">
        <v>109</v>
      </c>
      <c r="T30" s="30" t="s">
        <v>109</v>
      </c>
      <c r="U30" s="30" t="s">
        <v>109</v>
      </c>
      <c r="V30" s="30" t="s">
        <v>109</v>
      </c>
      <c r="W30" s="31" t="s">
        <v>109</v>
      </c>
      <c r="X30" s="56">
        <f t="shared" si="5"/>
        <v>19</v>
      </c>
      <c r="Y30" s="45">
        <f t="shared" si="6"/>
        <v>0</v>
      </c>
    </row>
    <row r="31">
      <c r="A31" s="41" t="s">
        <v>335</v>
      </c>
      <c r="B31" s="62">
        <v>3.0</v>
      </c>
      <c r="C31" s="41" t="s">
        <v>337</v>
      </c>
      <c r="D31" s="30" t="s">
        <v>109</v>
      </c>
      <c r="E31" s="30" t="s">
        <v>109</v>
      </c>
      <c r="F31" s="30" t="s">
        <v>109</v>
      </c>
      <c r="G31" s="30" t="s">
        <v>109</v>
      </c>
      <c r="H31" s="30" t="s">
        <v>109</v>
      </c>
      <c r="I31" s="30" t="s">
        <v>109</v>
      </c>
      <c r="J31" s="30" t="s">
        <v>109</v>
      </c>
      <c r="K31" s="30" t="s">
        <v>109</v>
      </c>
      <c r="L31" s="30" t="s">
        <v>109</v>
      </c>
      <c r="M31" s="30" t="s">
        <v>109</v>
      </c>
      <c r="N31" s="30" t="s">
        <v>98</v>
      </c>
      <c r="O31" s="30" t="s">
        <v>109</v>
      </c>
      <c r="P31" s="30" t="s">
        <v>109</v>
      </c>
      <c r="Q31" s="30" t="s">
        <v>109</v>
      </c>
      <c r="R31" s="30" t="s">
        <v>109</v>
      </c>
      <c r="S31" s="30" t="s">
        <v>109</v>
      </c>
      <c r="T31" s="30" t="s">
        <v>109</v>
      </c>
      <c r="U31" s="30" t="s">
        <v>109</v>
      </c>
      <c r="V31" s="30" t="s">
        <v>109</v>
      </c>
      <c r="W31" s="31" t="s">
        <v>109</v>
      </c>
      <c r="X31" s="56">
        <f t="shared" si="5"/>
        <v>19</v>
      </c>
      <c r="Y31" s="45">
        <f t="shared" si="6"/>
        <v>0</v>
      </c>
    </row>
    <row r="32">
      <c r="A32" s="41" t="s">
        <v>335</v>
      </c>
      <c r="B32" s="62">
        <v>4.0</v>
      </c>
      <c r="C32" s="41" t="s">
        <v>338</v>
      </c>
      <c r="D32" s="30" t="s">
        <v>109</v>
      </c>
      <c r="E32" s="30" t="s">
        <v>109</v>
      </c>
      <c r="F32" s="30" t="s">
        <v>109</v>
      </c>
      <c r="G32" s="30" t="s">
        <v>109</v>
      </c>
      <c r="H32" s="30" t="s">
        <v>109</v>
      </c>
      <c r="I32" s="30" t="s">
        <v>109</v>
      </c>
      <c r="J32" s="30" t="s">
        <v>109</v>
      </c>
      <c r="K32" s="30" t="s">
        <v>109</v>
      </c>
      <c r="L32" s="30" t="s">
        <v>109</v>
      </c>
      <c r="M32" s="30" t="s">
        <v>109</v>
      </c>
      <c r="N32" s="30" t="s">
        <v>98</v>
      </c>
      <c r="O32" s="30" t="s">
        <v>109</v>
      </c>
      <c r="P32" s="30" t="s">
        <v>109</v>
      </c>
      <c r="Q32" s="30" t="s">
        <v>109</v>
      </c>
      <c r="R32" s="30" t="s">
        <v>109</v>
      </c>
      <c r="S32" s="30" t="s">
        <v>109</v>
      </c>
      <c r="T32" s="30" t="s">
        <v>109</v>
      </c>
      <c r="U32" s="30" t="s">
        <v>109</v>
      </c>
      <c r="V32" s="30" t="s">
        <v>109</v>
      </c>
      <c r="W32" s="31" t="s">
        <v>109</v>
      </c>
      <c r="X32" s="56">
        <f t="shared" si="5"/>
        <v>19</v>
      </c>
      <c r="Y32" s="45">
        <f t="shared" si="6"/>
        <v>0</v>
      </c>
    </row>
    <row r="33">
      <c r="A33" s="21"/>
      <c r="B33" s="37" t="s">
        <v>339</v>
      </c>
      <c r="C33" s="3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3"/>
      <c r="X33" s="42"/>
      <c r="Y33" s="42"/>
    </row>
    <row r="34">
      <c r="A34" s="41" t="s">
        <v>339</v>
      </c>
      <c r="B34" s="62">
        <v>1.0</v>
      </c>
      <c r="C34" s="41" t="s">
        <v>340</v>
      </c>
      <c r="D34" s="30" t="s">
        <v>109</v>
      </c>
      <c r="E34" s="30" t="s">
        <v>109</v>
      </c>
      <c r="F34" s="30" t="s">
        <v>109</v>
      </c>
      <c r="G34" s="30" t="s">
        <v>109</v>
      </c>
      <c r="H34" s="30" t="s">
        <v>109</v>
      </c>
      <c r="I34" s="30" t="s">
        <v>109</v>
      </c>
      <c r="J34" s="30" t="s">
        <v>109</v>
      </c>
      <c r="K34" s="30" t="s">
        <v>109</v>
      </c>
      <c r="L34" s="30" t="s">
        <v>109</v>
      </c>
      <c r="M34" s="30" t="s">
        <v>109</v>
      </c>
      <c r="N34" s="30" t="s">
        <v>98</v>
      </c>
      <c r="O34" s="30" t="s">
        <v>109</v>
      </c>
      <c r="P34" s="30" t="s">
        <v>109</v>
      </c>
      <c r="Q34" s="30" t="s">
        <v>109</v>
      </c>
      <c r="R34" s="30" t="s">
        <v>109</v>
      </c>
      <c r="S34" s="30" t="s">
        <v>109</v>
      </c>
      <c r="T34" s="30" t="s">
        <v>109</v>
      </c>
      <c r="U34" s="30" t="s">
        <v>109</v>
      </c>
      <c r="V34" s="30" t="s">
        <v>109</v>
      </c>
      <c r="W34" s="31" t="s">
        <v>109</v>
      </c>
      <c r="X34" s="56">
        <f t="shared" ref="X34:X87" si="7">countif(D34:M34,"Y")+countif(O34:W34,"Y")</f>
        <v>19</v>
      </c>
      <c r="Y34" s="45">
        <f t="shared" ref="Y34:Y87" si="8">COUNTIF(D34:M34,"N")+COUNTIF(O34:W34,"N")</f>
        <v>0</v>
      </c>
    </row>
    <row r="35">
      <c r="A35" s="41" t="s">
        <v>339</v>
      </c>
      <c r="B35" s="62">
        <v>2.0</v>
      </c>
      <c r="C35" s="41" t="s">
        <v>341</v>
      </c>
      <c r="D35" s="30" t="s">
        <v>98</v>
      </c>
      <c r="E35" s="30" t="s">
        <v>98</v>
      </c>
      <c r="F35" s="30" t="s">
        <v>98</v>
      </c>
      <c r="G35" s="30" t="s">
        <v>98</v>
      </c>
      <c r="H35" s="30" t="s">
        <v>98</v>
      </c>
      <c r="I35" s="30" t="s">
        <v>98</v>
      </c>
      <c r="J35" s="30" t="s">
        <v>98</v>
      </c>
      <c r="K35" s="30" t="s">
        <v>98</v>
      </c>
      <c r="L35" s="30" t="s">
        <v>98</v>
      </c>
      <c r="M35" s="30" t="s">
        <v>98</v>
      </c>
      <c r="N35" s="30" t="s">
        <v>109</v>
      </c>
      <c r="O35" s="30" t="s">
        <v>98</v>
      </c>
      <c r="P35" s="30" t="s">
        <v>98</v>
      </c>
      <c r="Q35" s="30" t="s">
        <v>98</v>
      </c>
      <c r="R35" s="30" t="s">
        <v>98</v>
      </c>
      <c r="S35" s="30" t="s">
        <v>98</v>
      </c>
      <c r="T35" s="30" t="s">
        <v>98</v>
      </c>
      <c r="U35" s="30" t="s">
        <v>98</v>
      </c>
      <c r="V35" s="30" t="s">
        <v>98</v>
      </c>
      <c r="W35" s="31" t="s">
        <v>98</v>
      </c>
      <c r="X35" s="56">
        <f t="shared" si="7"/>
        <v>0</v>
      </c>
      <c r="Y35" s="45">
        <f t="shared" si="8"/>
        <v>19</v>
      </c>
    </row>
    <row r="36">
      <c r="A36" s="41" t="s">
        <v>339</v>
      </c>
      <c r="B36" s="62">
        <v>3.0</v>
      </c>
      <c r="C36" s="41" t="s">
        <v>342</v>
      </c>
      <c r="D36" s="30" t="s">
        <v>98</v>
      </c>
      <c r="E36" s="30" t="s">
        <v>109</v>
      </c>
      <c r="F36" s="30" t="s">
        <v>98</v>
      </c>
      <c r="G36" s="30" t="s">
        <v>98</v>
      </c>
      <c r="H36" s="30" t="s">
        <v>98</v>
      </c>
      <c r="I36" s="30" t="s">
        <v>98</v>
      </c>
      <c r="J36" s="30" t="s">
        <v>98</v>
      </c>
      <c r="K36" s="30" t="s">
        <v>109</v>
      </c>
      <c r="L36" s="30" t="s">
        <v>98</v>
      </c>
      <c r="M36" s="30" t="s">
        <v>98</v>
      </c>
      <c r="N36" s="30" t="s">
        <v>109</v>
      </c>
      <c r="O36" s="30" t="s">
        <v>98</v>
      </c>
      <c r="P36" s="30" t="s">
        <v>109</v>
      </c>
      <c r="Q36" s="30" t="s">
        <v>98</v>
      </c>
      <c r="R36" s="30" t="s">
        <v>98</v>
      </c>
      <c r="S36" s="30" t="s">
        <v>98</v>
      </c>
      <c r="T36" s="30" t="s">
        <v>98</v>
      </c>
      <c r="U36" s="30" t="s">
        <v>98</v>
      </c>
      <c r="V36" s="30" t="s">
        <v>98</v>
      </c>
      <c r="W36" s="31" t="s">
        <v>98</v>
      </c>
      <c r="X36" s="56">
        <f t="shared" si="7"/>
        <v>3</v>
      </c>
      <c r="Y36" s="45">
        <f t="shared" si="8"/>
        <v>16</v>
      </c>
    </row>
    <row r="37">
      <c r="A37" s="41" t="s">
        <v>339</v>
      </c>
      <c r="B37" s="62">
        <v>4.0</v>
      </c>
      <c r="C37" s="41" t="s">
        <v>343</v>
      </c>
      <c r="D37" s="30" t="s">
        <v>109</v>
      </c>
      <c r="E37" s="30" t="s">
        <v>109</v>
      </c>
      <c r="F37" s="30" t="s">
        <v>109</v>
      </c>
      <c r="G37" s="30" t="s">
        <v>109</v>
      </c>
      <c r="H37" s="30" t="s">
        <v>109</v>
      </c>
      <c r="I37" s="30" t="s">
        <v>109</v>
      </c>
      <c r="J37" s="30" t="s">
        <v>109</v>
      </c>
      <c r="K37" s="30" t="s">
        <v>109</v>
      </c>
      <c r="L37" s="30" t="s">
        <v>109</v>
      </c>
      <c r="M37" s="30" t="s">
        <v>109</v>
      </c>
      <c r="N37" s="30" t="s">
        <v>98</v>
      </c>
      <c r="O37" s="30" t="s">
        <v>109</v>
      </c>
      <c r="P37" s="30" t="s">
        <v>109</v>
      </c>
      <c r="Q37" s="30" t="s">
        <v>109</v>
      </c>
      <c r="R37" s="30" t="s">
        <v>109</v>
      </c>
      <c r="S37" s="30" t="s">
        <v>109</v>
      </c>
      <c r="T37" s="30" t="s">
        <v>109</v>
      </c>
      <c r="U37" s="30" t="s">
        <v>109</v>
      </c>
      <c r="V37" s="30" t="s">
        <v>98</v>
      </c>
      <c r="W37" s="31" t="s">
        <v>109</v>
      </c>
      <c r="X37" s="56">
        <f t="shared" si="7"/>
        <v>18</v>
      </c>
      <c r="Y37" s="45">
        <f t="shared" si="8"/>
        <v>1</v>
      </c>
    </row>
    <row r="38">
      <c r="A38" s="41" t="s">
        <v>339</v>
      </c>
      <c r="B38" s="62">
        <v>5.0</v>
      </c>
      <c r="C38" s="41" t="s">
        <v>344</v>
      </c>
      <c r="D38" s="30" t="s">
        <v>98</v>
      </c>
      <c r="E38" s="30" t="s">
        <v>109</v>
      </c>
      <c r="F38" s="30" t="s">
        <v>98</v>
      </c>
      <c r="G38" s="30" t="s">
        <v>98</v>
      </c>
      <c r="H38" s="30" t="s">
        <v>98</v>
      </c>
      <c r="I38" s="30" t="s">
        <v>98</v>
      </c>
      <c r="J38" s="30" t="s">
        <v>98</v>
      </c>
      <c r="K38" s="30" t="s">
        <v>109</v>
      </c>
      <c r="L38" s="30" t="s">
        <v>98</v>
      </c>
      <c r="M38" s="30" t="s">
        <v>98</v>
      </c>
      <c r="N38" s="30" t="s">
        <v>109</v>
      </c>
      <c r="O38" s="30" t="s">
        <v>98</v>
      </c>
      <c r="P38" s="30" t="s">
        <v>109</v>
      </c>
      <c r="Q38" s="30" t="s">
        <v>98</v>
      </c>
      <c r="R38" s="30" t="s">
        <v>98</v>
      </c>
      <c r="S38" s="30" t="s">
        <v>98</v>
      </c>
      <c r="T38" s="30" t="s">
        <v>98</v>
      </c>
      <c r="U38" s="30" t="s">
        <v>98</v>
      </c>
      <c r="V38" s="30" t="s">
        <v>98</v>
      </c>
      <c r="W38" s="31" t="s">
        <v>98</v>
      </c>
      <c r="X38" s="56">
        <f t="shared" si="7"/>
        <v>3</v>
      </c>
      <c r="Y38" s="45">
        <f t="shared" si="8"/>
        <v>16</v>
      </c>
    </row>
    <row r="39">
      <c r="A39" s="41" t="s">
        <v>339</v>
      </c>
      <c r="B39" s="62">
        <v>6.0</v>
      </c>
      <c r="C39" s="41" t="s">
        <v>345</v>
      </c>
      <c r="D39" s="30" t="s">
        <v>98</v>
      </c>
      <c r="E39" s="30" t="s">
        <v>109</v>
      </c>
      <c r="F39" s="30" t="s">
        <v>98</v>
      </c>
      <c r="G39" s="30" t="s">
        <v>98</v>
      </c>
      <c r="H39" s="30" t="s">
        <v>98</v>
      </c>
      <c r="I39" s="30" t="s">
        <v>98</v>
      </c>
      <c r="J39" s="30" t="s">
        <v>204</v>
      </c>
      <c r="K39" s="30" t="s">
        <v>109</v>
      </c>
      <c r="L39" s="30" t="s">
        <v>98</v>
      </c>
      <c r="M39" s="30" t="s">
        <v>98</v>
      </c>
      <c r="N39" s="30" t="s">
        <v>109</v>
      </c>
      <c r="O39" s="30" t="s">
        <v>98</v>
      </c>
      <c r="P39" s="30" t="s">
        <v>109</v>
      </c>
      <c r="Q39" s="30" t="s">
        <v>98</v>
      </c>
      <c r="R39" s="30" t="s">
        <v>98</v>
      </c>
      <c r="S39" s="30" t="s">
        <v>98</v>
      </c>
      <c r="T39" s="30" t="s">
        <v>98</v>
      </c>
      <c r="U39" s="30" t="s">
        <v>98</v>
      </c>
      <c r="V39" s="30" t="s">
        <v>98</v>
      </c>
      <c r="W39" s="31" t="s">
        <v>98</v>
      </c>
      <c r="X39" s="56">
        <f t="shared" si="7"/>
        <v>3</v>
      </c>
      <c r="Y39" s="45">
        <f t="shared" si="8"/>
        <v>15</v>
      </c>
    </row>
    <row r="40">
      <c r="A40" s="41" t="s">
        <v>339</v>
      </c>
      <c r="B40" s="62">
        <v>7.0</v>
      </c>
      <c r="C40" s="41" t="s">
        <v>346</v>
      </c>
      <c r="D40" s="30" t="s">
        <v>98</v>
      </c>
      <c r="E40" s="30" t="s">
        <v>109</v>
      </c>
      <c r="F40" s="30" t="s">
        <v>98</v>
      </c>
      <c r="G40" s="30" t="s">
        <v>98</v>
      </c>
      <c r="H40" s="30" t="s">
        <v>98</v>
      </c>
      <c r="I40" s="30" t="s">
        <v>98</v>
      </c>
      <c r="J40" s="30" t="s">
        <v>98</v>
      </c>
      <c r="K40" s="30" t="s">
        <v>109</v>
      </c>
      <c r="L40" s="30" t="s">
        <v>98</v>
      </c>
      <c r="M40" s="30" t="s">
        <v>98</v>
      </c>
      <c r="N40" s="30" t="s">
        <v>109</v>
      </c>
      <c r="O40" s="30" t="s">
        <v>98</v>
      </c>
      <c r="P40" s="30" t="s">
        <v>109</v>
      </c>
      <c r="Q40" s="30" t="s">
        <v>98</v>
      </c>
      <c r="R40" s="30" t="s">
        <v>98</v>
      </c>
      <c r="S40" s="30" t="s">
        <v>109</v>
      </c>
      <c r="T40" s="30" t="s">
        <v>109</v>
      </c>
      <c r="U40" s="30" t="s">
        <v>109</v>
      </c>
      <c r="V40" s="30" t="s">
        <v>98</v>
      </c>
      <c r="W40" s="31" t="s">
        <v>98</v>
      </c>
      <c r="X40" s="56">
        <f t="shared" si="7"/>
        <v>6</v>
      </c>
      <c r="Y40" s="45">
        <f t="shared" si="8"/>
        <v>13</v>
      </c>
    </row>
    <row r="41">
      <c r="A41" s="41" t="s">
        <v>339</v>
      </c>
      <c r="B41" s="62">
        <v>8.0</v>
      </c>
      <c r="C41" s="41" t="s">
        <v>347</v>
      </c>
      <c r="D41" s="30" t="s">
        <v>109</v>
      </c>
      <c r="E41" s="30" t="s">
        <v>109</v>
      </c>
      <c r="F41" s="30" t="s">
        <v>109</v>
      </c>
      <c r="G41" s="30" t="s">
        <v>109</v>
      </c>
      <c r="H41" s="30" t="s">
        <v>109</v>
      </c>
      <c r="I41" s="30" t="s">
        <v>109</v>
      </c>
      <c r="J41" s="30" t="s">
        <v>109</v>
      </c>
      <c r="K41" s="30" t="s">
        <v>109</v>
      </c>
      <c r="L41" s="30" t="s">
        <v>109</v>
      </c>
      <c r="M41" s="30" t="s">
        <v>109</v>
      </c>
      <c r="N41" s="30" t="s">
        <v>98</v>
      </c>
      <c r="O41" s="30" t="s">
        <v>109</v>
      </c>
      <c r="P41" s="30" t="s">
        <v>109</v>
      </c>
      <c r="Q41" s="30" t="s">
        <v>109</v>
      </c>
      <c r="R41" s="30" t="s">
        <v>109</v>
      </c>
      <c r="S41" s="30" t="s">
        <v>109</v>
      </c>
      <c r="T41" s="30" t="s">
        <v>109</v>
      </c>
      <c r="U41" s="30" t="s">
        <v>109</v>
      </c>
      <c r="V41" s="30" t="s">
        <v>109</v>
      </c>
      <c r="W41" s="31" t="s">
        <v>109</v>
      </c>
      <c r="X41" s="56">
        <f t="shared" si="7"/>
        <v>19</v>
      </c>
      <c r="Y41" s="45">
        <f t="shared" si="8"/>
        <v>0</v>
      </c>
    </row>
    <row r="42">
      <c r="A42" s="41" t="s">
        <v>339</v>
      </c>
      <c r="B42" s="62">
        <v>9.0</v>
      </c>
      <c r="C42" s="41" t="s">
        <v>348</v>
      </c>
      <c r="D42" s="30" t="s">
        <v>98</v>
      </c>
      <c r="E42" s="30" t="s">
        <v>109</v>
      </c>
      <c r="F42" s="30" t="s">
        <v>98</v>
      </c>
      <c r="G42" s="30" t="s">
        <v>98</v>
      </c>
      <c r="H42" s="30" t="s">
        <v>98</v>
      </c>
      <c r="I42" s="30" t="s">
        <v>98</v>
      </c>
      <c r="J42" s="30" t="s">
        <v>98</v>
      </c>
      <c r="K42" s="30" t="s">
        <v>109</v>
      </c>
      <c r="L42" s="30" t="s">
        <v>98</v>
      </c>
      <c r="M42" s="30" t="s">
        <v>98</v>
      </c>
      <c r="N42" s="30" t="s">
        <v>109</v>
      </c>
      <c r="O42" s="30" t="s">
        <v>98</v>
      </c>
      <c r="P42" s="30" t="s">
        <v>109</v>
      </c>
      <c r="Q42" s="30" t="s">
        <v>98</v>
      </c>
      <c r="R42" s="30" t="s">
        <v>98</v>
      </c>
      <c r="S42" s="30" t="s">
        <v>98</v>
      </c>
      <c r="T42" s="30" t="s">
        <v>98</v>
      </c>
      <c r="U42" s="30" t="s">
        <v>98</v>
      </c>
      <c r="V42" s="30" t="s">
        <v>98</v>
      </c>
      <c r="W42" s="31" t="s">
        <v>98</v>
      </c>
      <c r="X42" s="56">
        <f t="shared" si="7"/>
        <v>3</v>
      </c>
      <c r="Y42" s="45">
        <f t="shared" si="8"/>
        <v>16</v>
      </c>
    </row>
    <row r="43">
      <c r="A43" s="41" t="s">
        <v>339</v>
      </c>
      <c r="B43" s="62">
        <v>10.0</v>
      </c>
      <c r="C43" s="41" t="s">
        <v>349</v>
      </c>
      <c r="D43" s="30" t="s">
        <v>109</v>
      </c>
      <c r="E43" s="30" t="s">
        <v>109</v>
      </c>
      <c r="F43" s="30" t="s">
        <v>109</v>
      </c>
      <c r="G43" s="30" t="s">
        <v>109</v>
      </c>
      <c r="H43" s="30" t="s">
        <v>109</v>
      </c>
      <c r="I43" s="30" t="s">
        <v>109</v>
      </c>
      <c r="J43" s="30" t="s">
        <v>109</v>
      </c>
      <c r="K43" s="30" t="s">
        <v>109</v>
      </c>
      <c r="L43" s="30" t="s">
        <v>109</v>
      </c>
      <c r="M43" s="30" t="s">
        <v>109</v>
      </c>
      <c r="N43" s="30" t="s">
        <v>98</v>
      </c>
      <c r="O43" s="30" t="s">
        <v>109</v>
      </c>
      <c r="P43" s="30" t="s">
        <v>109</v>
      </c>
      <c r="Q43" s="30" t="s">
        <v>109</v>
      </c>
      <c r="R43" s="30" t="s">
        <v>109</v>
      </c>
      <c r="S43" s="30" t="s">
        <v>109</v>
      </c>
      <c r="T43" s="30" t="s">
        <v>109</v>
      </c>
      <c r="U43" s="30" t="s">
        <v>109</v>
      </c>
      <c r="V43" s="30" t="s">
        <v>109</v>
      </c>
      <c r="W43" s="31" t="s">
        <v>109</v>
      </c>
      <c r="X43" s="56">
        <f t="shared" si="7"/>
        <v>19</v>
      </c>
      <c r="Y43" s="45">
        <f t="shared" si="8"/>
        <v>0</v>
      </c>
    </row>
    <row r="44">
      <c r="A44" s="41" t="s">
        <v>339</v>
      </c>
      <c r="B44" s="62">
        <v>11.0</v>
      </c>
      <c r="C44" s="41" t="s">
        <v>350</v>
      </c>
      <c r="D44" s="30" t="s">
        <v>98</v>
      </c>
      <c r="E44" s="30" t="s">
        <v>98</v>
      </c>
      <c r="F44" s="30" t="s">
        <v>98</v>
      </c>
      <c r="G44" s="30" t="s">
        <v>98</v>
      </c>
      <c r="H44" s="30" t="s">
        <v>98</v>
      </c>
      <c r="I44" s="30" t="s">
        <v>98</v>
      </c>
      <c r="J44" s="30" t="s">
        <v>98</v>
      </c>
      <c r="K44" s="30" t="s">
        <v>109</v>
      </c>
      <c r="L44" s="30" t="s">
        <v>98</v>
      </c>
      <c r="M44" s="30" t="s">
        <v>98</v>
      </c>
      <c r="N44" s="30" t="s">
        <v>109</v>
      </c>
      <c r="O44" s="30" t="s">
        <v>98</v>
      </c>
      <c r="P44" s="30" t="s">
        <v>98</v>
      </c>
      <c r="Q44" s="30" t="s">
        <v>98</v>
      </c>
      <c r="R44" s="30" t="s">
        <v>98</v>
      </c>
      <c r="S44" s="30" t="s">
        <v>98</v>
      </c>
      <c r="T44" s="30" t="s">
        <v>98</v>
      </c>
      <c r="U44" s="30" t="s">
        <v>98</v>
      </c>
      <c r="V44" s="30" t="s">
        <v>98</v>
      </c>
      <c r="W44" s="31" t="s">
        <v>98</v>
      </c>
      <c r="X44" s="56">
        <f t="shared" si="7"/>
        <v>1</v>
      </c>
      <c r="Y44" s="45">
        <f t="shared" si="8"/>
        <v>18</v>
      </c>
    </row>
    <row r="45">
      <c r="A45" s="41" t="s">
        <v>339</v>
      </c>
      <c r="B45" s="62">
        <v>12.0</v>
      </c>
      <c r="C45" s="41" t="s">
        <v>351</v>
      </c>
      <c r="D45" s="30" t="s">
        <v>98</v>
      </c>
      <c r="E45" s="30" t="s">
        <v>98</v>
      </c>
      <c r="F45" s="30" t="s">
        <v>98</v>
      </c>
      <c r="G45" s="30" t="s">
        <v>98</v>
      </c>
      <c r="H45" s="30" t="s">
        <v>98</v>
      </c>
      <c r="I45" s="30" t="s">
        <v>98</v>
      </c>
      <c r="J45" s="30" t="s">
        <v>98</v>
      </c>
      <c r="K45" s="30" t="s">
        <v>109</v>
      </c>
      <c r="L45" s="30" t="s">
        <v>98</v>
      </c>
      <c r="M45" s="30" t="s">
        <v>98</v>
      </c>
      <c r="N45" s="30" t="s">
        <v>109</v>
      </c>
      <c r="O45" s="30" t="s">
        <v>98</v>
      </c>
      <c r="P45" s="30" t="s">
        <v>109</v>
      </c>
      <c r="Q45" s="30" t="s">
        <v>98</v>
      </c>
      <c r="R45" s="30" t="s">
        <v>98</v>
      </c>
      <c r="S45" s="30" t="s">
        <v>98</v>
      </c>
      <c r="T45" s="30" t="s">
        <v>98</v>
      </c>
      <c r="U45" s="30" t="s">
        <v>98</v>
      </c>
      <c r="V45" s="30" t="s">
        <v>98</v>
      </c>
      <c r="W45" s="31" t="s">
        <v>98</v>
      </c>
      <c r="X45" s="56">
        <f t="shared" si="7"/>
        <v>2</v>
      </c>
      <c r="Y45" s="45">
        <f t="shared" si="8"/>
        <v>17</v>
      </c>
    </row>
    <row r="46">
      <c r="A46" s="41" t="s">
        <v>339</v>
      </c>
      <c r="B46" s="62">
        <v>13.0</v>
      </c>
      <c r="C46" s="41" t="s">
        <v>352</v>
      </c>
      <c r="D46" s="30" t="s">
        <v>98</v>
      </c>
      <c r="E46" s="30" t="s">
        <v>204</v>
      </c>
      <c r="F46" s="30" t="s">
        <v>98</v>
      </c>
      <c r="G46" s="30" t="s">
        <v>98</v>
      </c>
      <c r="H46" s="30" t="s">
        <v>98</v>
      </c>
      <c r="I46" s="30" t="s">
        <v>98</v>
      </c>
      <c r="J46" s="30" t="s">
        <v>98</v>
      </c>
      <c r="K46" s="30" t="s">
        <v>109</v>
      </c>
      <c r="L46" s="30" t="s">
        <v>98</v>
      </c>
      <c r="M46" s="30" t="s">
        <v>98</v>
      </c>
      <c r="N46" s="30" t="s">
        <v>109</v>
      </c>
      <c r="O46" s="30" t="s">
        <v>98</v>
      </c>
      <c r="P46" s="30" t="s">
        <v>98</v>
      </c>
      <c r="Q46" s="30" t="s">
        <v>98</v>
      </c>
      <c r="R46" s="30" t="s">
        <v>98</v>
      </c>
      <c r="S46" s="30" t="s">
        <v>98</v>
      </c>
      <c r="T46" s="30" t="s">
        <v>98</v>
      </c>
      <c r="U46" s="30" t="s">
        <v>98</v>
      </c>
      <c r="V46" s="30" t="s">
        <v>98</v>
      </c>
      <c r="W46" s="31" t="s">
        <v>98</v>
      </c>
      <c r="X46" s="56">
        <f t="shared" si="7"/>
        <v>1</v>
      </c>
      <c r="Y46" s="45">
        <f t="shared" si="8"/>
        <v>17</v>
      </c>
    </row>
    <row r="47">
      <c r="A47" s="41" t="s">
        <v>339</v>
      </c>
      <c r="B47" s="62">
        <v>14.0</v>
      </c>
      <c r="C47" s="41" t="s">
        <v>353</v>
      </c>
      <c r="D47" s="30" t="s">
        <v>98</v>
      </c>
      <c r="E47" s="30" t="s">
        <v>109</v>
      </c>
      <c r="F47" s="30" t="s">
        <v>98</v>
      </c>
      <c r="G47" s="30" t="s">
        <v>98</v>
      </c>
      <c r="H47" s="30" t="s">
        <v>98</v>
      </c>
      <c r="I47" s="30" t="s">
        <v>98</v>
      </c>
      <c r="J47" s="30" t="s">
        <v>98</v>
      </c>
      <c r="K47" s="30" t="s">
        <v>109</v>
      </c>
      <c r="L47" s="30" t="s">
        <v>98</v>
      </c>
      <c r="M47" s="30" t="s">
        <v>98</v>
      </c>
      <c r="N47" s="30" t="s">
        <v>109</v>
      </c>
      <c r="O47" s="30" t="s">
        <v>98</v>
      </c>
      <c r="P47" s="30" t="s">
        <v>98</v>
      </c>
      <c r="Q47" s="30" t="s">
        <v>98</v>
      </c>
      <c r="R47" s="30" t="s">
        <v>98</v>
      </c>
      <c r="S47" s="30" t="s">
        <v>98</v>
      </c>
      <c r="T47" s="30" t="s">
        <v>98</v>
      </c>
      <c r="U47" s="30" t="s">
        <v>98</v>
      </c>
      <c r="V47" s="30" t="s">
        <v>98</v>
      </c>
      <c r="W47" s="31" t="s">
        <v>98</v>
      </c>
      <c r="X47" s="56">
        <f t="shared" si="7"/>
        <v>2</v>
      </c>
      <c r="Y47" s="45">
        <f t="shared" si="8"/>
        <v>17</v>
      </c>
    </row>
    <row r="48">
      <c r="A48" s="41" t="s">
        <v>339</v>
      </c>
      <c r="B48" s="62">
        <v>15.0</v>
      </c>
      <c r="C48" s="41" t="s">
        <v>354</v>
      </c>
      <c r="D48" s="30" t="s">
        <v>98</v>
      </c>
      <c r="E48" s="30" t="s">
        <v>98</v>
      </c>
      <c r="F48" s="30" t="s">
        <v>98</v>
      </c>
      <c r="G48" s="30" t="s">
        <v>98</v>
      </c>
      <c r="H48" s="30" t="s">
        <v>98</v>
      </c>
      <c r="I48" s="30" t="s">
        <v>98</v>
      </c>
      <c r="J48" s="30" t="s">
        <v>98</v>
      </c>
      <c r="K48" s="30" t="s">
        <v>109</v>
      </c>
      <c r="L48" s="30" t="s">
        <v>98</v>
      </c>
      <c r="M48" s="30" t="s">
        <v>98</v>
      </c>
      <c r="N48" s="30" t="s">
        <v>109</v>
      </c>
      <c r="O48" s="30" t="s">
        <v>98</v>
      </c>
      <c r="P48" s="30" t="s">
        <v>109</v>
      </c>
      <c r="Q48" s="30" t="s">
        <v>98</v>
      </c>
      <c r="R48" s="30" t="s">
        <v>98</v>
      </c>
      <c r="S48" s="30" t="s">
        <v>98</v>
      </c>
      <c r="T48" s="30" t="s">
        <v>98</v>
      </c>
      <c r="U48" s="30" t="s">
        <v>98</v>
      </c>
      <c r="V48" s="30" t="s">
        <v>98</v>
      </c>
      <c r="W48" s="31" t="s">
        <v>98</v>
      </c>
      <c r="X48" s="56">
        <f t="shared" si="7"/>
        <v>2</v>
      </c>
      <c r="Y48" s="45">
        <f t="shared" si="8"/>
        <v>17</v>
      </c>
    </row>
    <row r="49">
      <c r="A49" s="41" t="s">
        <v>339</v>
      </c>
      <c r="B49" s="62">
        <v>16.0</v>
      </c>
      <c r="C49" s="41" t="s">
        <v>355</v>
      </c>
      <c r="D49" s="30" t="s">
        <v>98</v>
      </c>
      <c r="E49" s="30" t="s">
        <v>109</v>
      </c>
      <c r="F49" s="30" t="s">
        <v>109</v>
      </c>
      <c r="G49" s="30" t="s">
        <v>98</v>
      </c>
      <c r="H49" s="30" t="s">
        <v>98</v>
      </c>
      <c r="I49" s="30" t="s">
        <v>109</v>
      </c>
      <c r="J49" s="30" t="s">
        <v>98</v>
      </c>
      <c r="K49" s="30" t="s">
        <v>109</v>
      </c>
      <c r="L49" s="30" t="s">
        <v>204</v>
      </c>
      <c r="M49" s="30" t="s">
        <v>98</v>
      </c>
      <c r="N49" s="30" t="s">
        <v>204</v>
      </c>
      <c r="O49" s="30" t="s">
        <v>98</v>
      </c>
      <c r="P49" s="30" t="s">
        <v>109</v>
      </c>
      <c r="Q49" s="30" t="s">
        <v>98</v>
      </c>
      <c r="R49" s="30" t="s">
        <v>109</v>
      </c>
      <c r="S49" s="30" t="s">
        <v>109</v>
      </c>
      <c r="T49" s="30" t="s">
        <v>109</v>
      </c>
      <c r="U49" s="30" t="s">
        <v>109</v>
      </c>
      <c r="V49" s="30" t="s">
        <v>98</v>
      </c>
      <c r="W49" s="31" t="s">
        <v>98</v>
      </c>
      <c r="X49" s="56">
        <f t="shared" si="7"/>
        <v>9</v>
      </c>
      <c r="Y49" s="45">
        <f t="shared" si="8"/>
        <v>9</v>
      </c>
    </row>
    <row r="50">
      <c r="A50" s="41" t="s">
        <v>339</v>
      </c>
      <c r="B50" s="62">
        <v>17.0</v>
      </c>
      <c r="C50" s="41" t="s">
        <v>356</v>
      </c>
      <c r="D50" s="30" t="s">
        <v>98</v>
      </c>
      <c r="E50" s="30" t="s">
        <v>98</v>
      </c>
      <c r="F50" s="30" t="s">
        <v>98</v>
      </c>
      <c r="G50" s="30" t="s">
        <v>98</v>
      </c>
      <c r="H50" s="30" t="s">
        <v>98</v>
      </c>
      <c r="I50" s="30" t="s">
        <v>98</v>
      </c>
      <c r="J50" s="30" t="s">
        <v>98</v>
      </c>
      <c r="K50" s="30" t="s">
        <v>109</v>
      </c>
      <c r="L50" s="30" t="s">
        <v>98</v>
      </c>
      <c r="M50" s="30" t="s">
        <v>98</v>
      </c>
      <c r="N50" s="30" t="s">
        <v>109</v>
      </c>
      <c r="O50" s="30" t="s">
        <v>98</v>
      </c>
      <c r="P50" s="30" t="s">
        <v>98</v>
      </c>
      <c r="Q50" s="30" t="s">
        <v>98</v>
      </c>
      <c r="R50" s="30" t="s">
        <v>98</v>
      </c>
      <c r="S50" s="30" t="s">
        <v>98</v>
      </c>
      <c r="T50" s="30" t="s">
        <v>98</v>
      </c>
      <c r="U50" s="30" t="s">
        <v>98</v>
      </c>
      <c r="V50" s="30" t="s">
        <v>98</v>
      </c>
      <c r="W50" s="31" t="s">
        <v>98</v>
      </c>
      <c r="X50" s="56">
        <f t="shared" si="7"/>
        <v>1</v>
      </c>
      <c r="Y50" s="45">
        <f t="shared" si="8"/>
        <v>18</v>
      </c>
    </row>
    <row r="51">
      <c r="A51" s="41" t="s">
        <v>339</v>
      </c>
      <c r="B51" s="62">
        <v>18.0</v>
      </c>
      <c r="C51" s="41" t="s">
        <v>357</v>
      </c>
      <c r="D51" s="30" t="s">
        <v>98</v>
      </c>
      <c r="E51" s="30" t="s">
        <v>109</v>
      </c>
      <c r="F51" s="30" t="s">
        <v>98</v>
      </c>
      <c r="G51" s="30" t="s">
        <v>98</v>
      </c>
      <c r="H51" s="30" t="s">
        <v>98</v>
      </c>
      <c r="I51" s="30" t="s">
        <v>98</v>
      </c>
      <c r="J51" s="30" t="s">
        <v>98</v>
      </c>
      <c r="K51" s="30" t="s">
        <v>109</v>
      </c>
      <c r="L51" s="30" t="s">
        <v>98</v>
      </c>
      <c r="M51" s="30" t="s">
        <v>98</v>
      </c>
      <c r="N51" s="30" t="s">
        <v>109</v>
      </c>
      <c r="O51" s="30" t="s">
        <v>98</v>
      </c>
      <c r="P51" s="30" t="s">
        <v>109</v>
      </c>
      <c r="Q51" s="30" t="s">
        <v>98</v>
      </c>
      <c r="R51" s="30" t="s">
        <v>98</v>
      </c>
      <c r="S51" s="30" t="s">
        <v>98</v>
      </c>
      <c r="T51" s="30" t="s">
        <v>98</v>
      </c>
      <c r="U51" s="30" t="s">
        <v>98</v>
      </c>
      <c r="V51" s="30" t="s">
        <v>98</v>
      </c>
      <c r="W51" s="31" t="s">
        <v>98</v>
      </c>
      <c r="X51" s="56">
        <f t="shared" si="7"/>
        <v>3</v>
      </c>
      <c r="Y51" s="45">
        <f t="shared" si="8"/>
        <v>16</v>
      </c>
    </row>
    <row r="52">
      <c r="A52" s="41" t="s">
        <v>339</v>
      </c>
      <c r="B52" s="62">
        <v>19.0</v>
      </c>
      <c r="C52" s="41" t="s">
        <v>358</v>
      </c>
      <c r="D52" s="30" t="s">
        <v>98</v>
      </c>
      <c r="E52" s="30" t="s">
        <v>109</v>
      </c>
      <c r="F52" s="30" t="s">
        <v>98</v>
      </c>
      <c r="G52" s="30" t="s">
        <v>98</v>
      </c>
      <c r="H52" s="30" t="s">
        <v>98</v>
      </c>
      <c r="I52" s="30" t="s">
        <v>98</v>
      </c>
      <c r="J52" s="30" t="s">
        <v>98</v>
      </c>
      <c r="K52" s="30" t="s">
        <v>109</v>
      </c>
      <c r="L52" s="30" t="s">
        <v>98</v>
      </c>
      <c r="M52" s="30" t="s">
        <v>98</v>
      </c>
      <c r="N52" s="30" t="s">
        <v>109</v>
      </c>
      <c r="O52" s="30" t="s">
        <v>98</v>
      </c>
      <c r="P52" s="30" t="s">
        <v>109</v>
      </c>
      <c r="Q52" s="30" t="s">
        <v>98</v>
      </c>
      <c r="R52" s="30" t="s">
        <v>98</v>
      </c>
      <c r="S52" s="30" t="s">
        <v>98</v>
      </c>
      <c r="T52" s="30" t="s">
        <v>98</v>
      </c>
      <c r="U52" s="30" t="s">
        <v>98</v>
      </c>
      <c r="V52" s="30" t="s">
        <v>98</v>
      </c>
      <c r="W52" s="31" t="s">
        <v>98</v>
      </c>
      <c r="X52" s="56">
        <f t="shared" si="7"/>
        <v>3</v>
      </c>
      <c r="Y52" s="45">
        <f t="shared" si="8"/>
        <v>16</v>
      </c>
    </row>
    <row r="53">
      <c r="A53" s="41" t="s">
        <v>339</v>
      </c>
      <c r="B53" s="62">
        <v>20.0</v>
      </c>
      <c r="C53" s="41" t="s">
        <v>359</v>
      </c>
      <c r="D53" s="30" t="s">
        <v>98</v>
      </c>
      <c r="E53" s="30" t="s">
        <v>109</v>
      </c>
      <c r="F53" s="30" t="s">
        <v>98</v>
      </c>
      <c r="G53" s="30" t="s">
        <v>98</v>
      </c>
      <c r="H53" s="30" t="s">
        <v>98</v>
      </c>
      <c r="I53" s="30" t="s">
        <v>98</v>
      </c>
      <c r="J53" s="30" t="s">
        <v>98</v>
      </c>
      <c r="K53" s="30" t="s">
        <v>109</v>
      </c>
      <c r="L53" s="30" t="s">
        <v>98</v>
      </c>
      <c r="M53" s="30" t="s">
        <v>98</v>
      </c>
      <c r="N53" s="30" t="s">
        <v>109</v>
      </c>
      <c r="O53" s="30" t="s">
        <v>98</v>
      </c>
      <c r="P53" s="30" t="s">
        <v>109</v>
      </c>
      <c r="Q53" s="30" t="s">
        <v>98</v>
      </c>
      <c r="R53" s="30" t="s">
        <v>109</v>
      </c>
      <c r="S53" s="30" t="s">
        <v>98</v>
      </c>
      <c r="T53" s="30" t="s">
        <v>98</v>
      </c>
      <c r="U53" s="30" t="s">
        <v>98</v>
      </c>
      <c r="V53" s="30" t="s">
        <v>98</v>
      </c>
      <c r="W53" s="31" t="s">
        <v>98</v>
      </c>
      <c r="X53" s="56">
        <f t="shared" si="7"/>
        <v>4</v>
      </c>
      <c r="Y53" s="45">
        <f t="shared" si="8"/>
        <v>15</v>
      </c>
    </row>
    <row r="54">
      <c r="A54" s="41" t="s">
        <v>339</v>
      </c>
      <c r="B54" s="62">
        <v>21.0</v>
      </c>
      <c r="C54" s="41" t="s">
        <v>360</v>
      </c>
      <c r="D54" s="30" t="s">
        <v>109</v>
      </c>
      <c r="E54" s="30" t="s">
        <v>109</v>
      </c>
      <c r="F54" s="30" t="s">
        <v>109</v>
      </c>
      <c r="G54" s="30" t="s">
        <v>109</v>
      </c>
      <c r="H54" s="30" t="s">
        <v>109</v>
      </c>
      <c r="I54" s="30" t="s">
        <v>109</v>
      </c>
      <c r="J54" s="30" t="s">
        <v>109</v>
      </c>
      <c r="K54" s="30" t="s">
        <v>109</v>
      </c>
      <c r="L54" s="30" t="s">
        <v>109</v>
      </c>
      <c r="M54" s="30" t="s">
        <v>109</v>
      </c>
      <c r="N54" s="30" t="s">
        <v>98</v>
      </c>
      <c r="O54" s="30" t="s">
        <v>109</v>
      </c>
      <c r="P54" s="30" t="s">
        <v>109</v>
      </c>
      <c r="Q54" s="30" t="s">
        <v>109</v>
      </c>
      <c r="R54" s="30" t="s">
        <v>109</v>
      </c>
      <c r="S54" s="30" t="s">
        <v>109</v>
      </c>
      <c r="T54" s="30" t="s">
        <v>109</v>
      </c>
      <c r="U54" s="30" t="s">
        <v>109</v>
      </c>
      <c r="V54" s="30" t="s">
        <v>109</v>
      </c>
      <c r="W54" s="31" t="s">
        <v>109</v>
      </c>
      <c r="X54" s="56">
        <f t="shared" si="7"/>
        <v>19</v>
      </c>
      <c r="Y54" s="45">
        <f t="shared" si="8"/>
        <v>0</v>
      </c>
    </row>
    <row r="55">
      <c r="A55" s="41" t="s">
        <v>339</v>
      </c>
      <c r="B55" s="62">
        <v>22.0</v>
      </c>
      <c r="C55" s="41" t="s">
        <v>361</v>
      </c>
      <c r="D55" s="30" t="s">
        <v>109</v>
      </c>
      <c r="E55" s="30" t="s">
        <v>109</v>
      </c>
      <c r="F55" s="30" t="s">
        <v>109</v>
      </c>
      <c r="G55" s="30" t="s">
        <v>109</v>
      </c>
      <c r="H55" s="30" t="s">
        <v>109</v>
      </c>
      <c r="I55" s="30" t="s">
        <v>109</v>
      </c>
      <c r="J55" s="30" t="s">
        <v>109</v>
      </c>
      <c r="K55" s="30" t="s">
        <v>109</v>
      </c>
      <c r="L55" s="30" t="s">
        <v>109</v>
      </c>
      <c r="M55" s="30" t="s">
        <v>109</v>
      </c>
      <c r="N55" s="30" t="s">
        <v>98</v>
      </c>
      <c r="O55" s="30" t="s">
        <v>109</v>
      </c>
      <c r="P55" s="30" t="s">
        <v>109</v>
      </c>
      <c r="Q55" s="30" t="s">
        <v>109</v>
      </c>
      <c r="R55" s="30" t="s">
        <v>109</v>
      </c>
      <c r="S55" s="30" t="s">
        <v>109</v>
      </c>
      <c r="T55" s="30" t="s">
        <v>109</v>
      </c>
      <c r="U55" s="30" t="s">
        <v>109</v>
      </c>
      <c r="V55" s="30" t="s">
        <v>109</v>
      </c>
      <c r="W55" s="31" t="s">
        <v>109</v>
      </c>
      <c r="X55" s="56">
        <f t="shared" si="7"/>
        <v>19</v>
      </c>
      <c r="Y55" s="45">
        <f t="shared" si="8"/>
        <v>0</v>
      </c>
    </row>
    <row r="56">
      <c r="A56" s="41" t="s">
        <v>339</v>
      </c>
      <c r="B56" s="62">
        <v>23.0</v>
      </c>
      <c r="C56" s="41" t="s">
        <v>362</v>
      </c>
      <c r="D56" s="30" t="s">
        <v>109</v>
      </c>
      <c r="E56" s="30" t="s">
        <v>109</v>
      </c>
      <c r="F56" s="30" t="s">
        <v>109</v>
      </c>
      <c r="G56" s="30" t="s">
        <v>109</v>
      </c>
      <c r="H56" s="30" t="s">
        <v>109</v>
      </c>
      <c r="I56" s="30" t="s">
        <v>109</v>
      </c>
      <c r="J56" s="30" t="s">
        <v>109</v>
      </c>
      <c r="K56" s="30" t="s">
        <v>109</v>
      </c>
      <c r="L56" s="30" t="s">
        <v>109</v>
      </c>
      <c r="M56" s="30" t="s">
        <v>109</v>
      </c>
      <c r="N56" s="30" t="s">
        <v>98</v>
      </c>
      <c r="O56" s="30" t="s">
        <v>109</v>
      </c>
      <c r="P56" s="30" t="s">
        <v>109</v>
      </c>
      <c r="Q56" s="30" t="s">
        <v>109</v>
      </c>
      <c r="R56" s="30" t="s">
        <v>109</v>
      </c>
      <c r="S56" s="30" t="s">
        <v>109</v>
      </c>
      <c r="T56" s="30" t="s">
        <v>109</v>
      </c>
      <c r="U56" s="30" t="s">
        <v>109</v>
      </c>
      <c r="V56" s="30" t="s">
        <v>109</v>
      </c>
      <c r="W56" s="31" t="s">
        <v>109</v>
      </c>
      <c r="X56" s="56">
        <f t="shared" si="7"/>
        <v>19</v>
      </c>
      <c r="Y56" s="45">
        <f t="shared" si="8"/>
        <v>0</v>
      </c>
    </row>
    <row r="57">
      <c r="A57" s="41" t="s">
        <v>339</v>
      </c>
      <c r="B57" s="62">
        <v>24.0</v>
      </c>
      <c r="C57" s="41" t="s">
        <v>363</v>
      </c>
      <c r="D57" s="30" t="s">
        <v>98</v>
      </c>
      <c r="E57" s="30" t="s">
        <v>109</v>
      </c>
      <c r="F57" s="30" t="s">
        <v>98</v>
      </c>
      <c r="G57" s="30" t="s">
        <v>98</v>
      </c>
      <c r="H57" s="30" t="s">
        <v>98</v>
      </c>
      <c r="I57" s="30" t="s">
        <v>98</v>
      </c>
      <c r="J57" s="30" t="s">
        <v>98</v>
      </c>
      <c r="K57" s="30" t="s">
        <v>109</v>
      </c>
      <c r="L57" s="30" t="s">
        <v>98</v>
      </c>
      <c r="M57" s="30" t="s">
        <v>98</v>
      </c>
      <c r="N57" s="30" t="s">
        <v>109</v>
      </c>
      <c r="O57" s="30" t="s">
        <v>98</v>
      </c>
      <c r="P57" s="30" t="s">
        <v>109</v>
      </c>
      <c r="Q57" s="30" t="s">
        <v>98</v>
      </c>
      <c r="R57" s="30" t="s">
        <v>109</v>
      </c>
      <c r="S57" s="30" t="s">
        <v>109</v>
      </c>
      <c r="T57" s="30" t="s">
        <v>109</v>
      </c>
      <c r="U57" s="30" t="s">
        <v>98</v>
      </c>
      <c r="V57" s="30" t="s">
        <v>98</v>
      </c>
      <c r="W57" s="31" t="s">
        <v>98</v>
      </c>
      <c r="X57" s="56">
        <f t="shared" si="7"/>
        <v>6</v>
      </c>
      <c r="Y57" s="45">
        <f t="shared" si="8"/>
        <v>13</v>
      </c>
    </row>
    <row r="58">
      <c r="A58" s="41" t="s">
        <v>339</v>
      </c>
      <c r="B58" s="62">
        <v>25.0</v>
      </c>
      <c r="C58" s="41" t="s">
        <v>364</v>
      </c>
      <c r="D58" s="30" t="s">
        <v>109</v>
      </c>
      <c r="E58" s="30" t="s">
        <v>109</v>
      </c>
      <c r="F58" s="30" t="s">
        <v>109</v>
      </c>
      <c r="G58" s="30" t="s">
        <v>109</v>
      </c>
      <c r="H58" s="30" t="s">
        <v>109</v>
      </c>
      <c r="I58" s="30" t="s">
        <v>109</v>
      </c>
      <c r="J58" s="30" t="s">
        <v>109</v>
      </c>
      <c r="K58" s="30" t="s">
        <v>109</v>
      </c>
      <c r="L58" s="30" t="s">
        <v>109</v>
      </c>
      <c r="M58" s="30" t="s">
        <v>109</v>
      </c>
      <c r="N58" s="30" t="s">
        <v>98</v>
      </c>
      <c r="O58" s="30" t="s">
        <v>109</v>
      </c>
      <c r="P58" s="30" t="s">
        <v>109</v>
      </c>
      <c r="Q58" s="30" t="s">
        <v>109</v>
      </c>
      <c r="R58" s="30" t="s">
        <v>109</v>
      </c>
      <c r="S58" s="30" t="s">
        <v>109</v>
      </c>
      <c r="T58" s="30" t="s">
        <v>109</v>
      </c>
      <c r="U58" s="30" t="s">
        <v>109</v>
      </c>
      <c r="V58" s="30" t="s">
        <v>109</v>
      </c>
      <c r="W58" s="31" t="s">
        <v>109</v>
      </c>
      <c r="X58" s="56">
        <f t="shared" si="7"/>
        <v>19</v>
      </c>
      <c r="Y58" s="45">
        <f t="shared" si="8"/>
        <v>0</v>
      </c>
    </row>
    <row r="59">
      <c r="A59" s="41" t="s">
        <v>339</v>
      </c>
      <c r="B59" s="62">
        <v>26.0</v>
      </c>
      <c r="C59" s="41" t="s">
        <v>365</v>
      </c>
      <c r="D59" s="30" t="s">
        <v>98</v>
      </c>
      <c r="E59" s="30" t="s">
        <v>109</v>
      </c>
      <c r="F59" s="30" t="s">
        <v>98</v>
      </c>
      <c r="G59" s="30" t="s">
        <v>98</v>
      </c>
      <c r="H59" s="30" t="s">
        <v>98</v>
      </c>
      <c r="I59" s="30" t="s">
        <v>98</v>
      </c>
      <c r="J59" s="30" t="s">
        <v>98</v>
      </c>
      <c r="K59" s="30" t="s">
        <v>109</v>
      </c>
      <c r="L59" s="30" t="s">
        <v>98</v>
      </c>
      <c r="M59" s="30" t="s">
        <v>98</v>
      </c>
      <c r="N59" s="30" t="s">
        <v>109</v>
      </c>
      <c r="O59" s="30" t="s">
        <v>98</v>
      </c>
      <c r="P59" s="30" t="s">
        <v>109</v>
      </c>
      <c r="Q59" s="30" t="s">
        <v>98</v>
      </c>
      <c r="R59" s="30" t="s">
        <v>98</v>
      </c>
      <c r="S59" s="30" t="s">
        <v>98</v>
      </c>
      <c r="T59" s="30" t="s">
        <v>109</v>
      </c>
      <c r="U59" s="30" t="s">
        <v>109</v>
      </c>
      <c r="V59" s="30" t="s">
        <v>98</v>
      </c>
      <c r="W59" s="31" t="s">
        <v>98</v>
      </c>
      <c r="X59" s="56">
        <f t="shared" si="7"/>
        <v>5</v>
      </c>
      <c r="Y59" s="45">
        <f t="shared" si="8"/>
        <v>14</v>
      </c>
    </row>
    <row r="60">
      <c r="A60" s="41" t="s">
        <v>339</v>
      </c>
      <c r="B60" s="62">
        <v>27.0</v>
      </c>
      <c r="C60" s="41" t="s">
        <v>366</v>
      </c>
      <c r="D60" s="30" t="s">
        <v>98</v>
      </c>
      <c r="E60" s="30" t="s">
        <v>109</v>
      </c>
      <c r="F60" s="30" t="s">
        <v>98</v>
      </c>
      <c r="G60" s="30" t="s">
        <v>98</v>
      </c>
      <c r="H60" s="30" t="s">
        <v>204</v>
      </c>
      <c r="I60" s="30" t="s">
        <v>98</v>
      </c>
      <c r="J60" s="30" t="s">
        <v>98</v>
      </c>
      <c r="K60" s="30" t="s">
        <v>109</v>
      </c>
      <c r="L60" s="30" t="s">
        <v>98</v>
      </c>
      <c r="M60" s="30" t="s">
        <v>98</v>
      </c>
      <c r="N60" s="30" t="s">
        <v>109</v>
      </c>
      <c r="O60" s="30" t="s">
        <v>98</v>
      </c>
      <c r="P60" s="30" t="s">
        <v>98</v>
      </c>
      <c r="Q60" s="30" t="s">
        <v>98</v>
      </c>
      <c r="R60" s="30" t="s">
        <v>98</v>
      </c>
      <c r="S60" s="30" t="s">
        <v>98</v>
      </c>
      <c r="T60" s="30" t="s">
        <v>98</v>
      </c>
      <c r="U60" s="30" t="s">
        <v>98</v>
      </c>
      <c r="V60" s="30" t="s">
        <v>98</v>
      </c>
      <c r="W60" s="31" t="s">
        <v>98</v>
      </c>
      <c r="X60" s="56">
        <f t="shared" si="7"/>
        <v>2</v>
      </c>
      <c r="Y60" s="45">
        <f t="shared" si="8"/>
        <v>16</v>
      </c>
    </row>
    <row r="61">
      <c r="A61" s="41" t="s">
        <v>339</v>
      </c>
      <c r="B61" s="62">
        <v>28.0</v>
      </c>
      <c r="C61" s="41" t="s">
        <v>367</v>
      </c>
      <c r="D61" s="30" t="s">
        <v>98</v>
      </c>
      <c r="E61" s="30" t="s">
        <v>109</v>
      </c>
      <c r="F61" s="30" t="s">
        <v>98</v>
      </c>
      <c r="G61" s="30" t="s">
        <v>98</v>
      </c>
      <c r="H61" s="30" t="s">
        <v>98</v>
      </c>
      <c r="I61" s="30" t="s">
        <v>98</v>
      </c>
      <c r="J61" s="30" t="s">
        <v>98</v>
      </c>
      <c r="K61" s="30" t="s">
        <v>109</v>
      </c>
      <c r="L61" s="30" t="s">
        <v>98</v>
      </c>
      <c r="M61" s="30" t="s">
        <v>98</v>
      </c>
      <c r="N61" s="30" t="s">
        <v>109</v>
      </c>
      <c r="O61" s="30" t="s">
        <v>98</v>
      </c>
      <c r="P61" s="30" t="s">
        <v>109</v>
      </c>
      <c r="Q61" s="30" t="s">
        <v>98</v>
      </c>
      <c r="R61" s="30" t="s">
        <v>98</v>
      </c>
      <c r="S61" s="30" t="s">
        <v>98</v>
      </c>
      <c r="T61" s="30" t="s">
        <v>98</v>
      </c>
      <c r="U61" s="30" t="s">
        <v>98</v>
      </c>
      <c r="V61" s="30" t="s">
        <v>98</v>
      </c>
      <c r="W61" s="31" t="s">
        <v>98</v>
      </c>
      <c r="X61" s="56">
        <f t="shared" si="7"/>
        <v>3</v>
      </c>
      <c r="Y61" s="45">
        <f t="shared" si="8"/>
        <v>16</v>
      </c>
    </row>
    <row r="62">
      <c r="A62" s="41" t="s">
        <v>339</v>
      </c>
      <c r="B62" s="62">
        <v>29.0</v>
      </c>
      <c r="C62" s="41" t="s">
        <v>368</v>
      </c>
      <c r="D62" s="30" t="s">
        <v>98</v>
      </c>
      <c r="E62" s="30" t="s">
        <v>109</v>
      </c>
      <c r="F62" s="30" t="s">
        <v>98</v>
      </c>
      <c r="G62" s="30" t="s">
        <v>109</v>
      </c>
      <c r="H62" s="30" t="s">
        <v>98</v>
      </c>
      <c r="I62" s="30" t="s">
        <v>98</v>
      </c>
      <c r="J62" s="30" t="s">
        <v>98</v>
      </c>
      <c r="K62" s="30" t="s">
        <v>109</v>
      </c>
      <c r="L62" s="30" t="s">
        <v>98</v>
      </c>
      <c r="M62" s="30" t="s">
        <v>98</v>
      </c>
      <c r="N62" s="30" t="s">
        <v>109</v>
      </c>
      <c r="O62" s="30" t="s">
        <v>98</v>
      </c>
      <c r="P62" s="30" t="s">
        <v>109</v>
      </c>
      <c r="Q62" s="30" t="s">
        <v>98</v>
      </c>
      <c r="R62" s="30" t="s">
        <v>98</v>
      </c>
      <c r="S62" s="30" t="s">
        <v>98</v>
      </c>
      <c r="T62" s="30" t="s">
        <v>98</v>
      </c>
      <c r="U62" s="30" t="s">
        <v>109</v>
      </c>
      <c r="V62" s="30" t="s">
        <v>98</v>
      </c>
      <c r="W62" s="31" t="s">
        <v>98</v>
      </c>
      <c r="X62" s="56">
        <f t="shared" si="7"/>
        <v>5</v>
      </c>
      <c r="Y62" s="45">
        <f t="shared" si="8"/>
        <v>14</v>
      </c>
    </row>
    <row r="63">
      <c r="A63" s="41" t="s">
        <v>339</v>
      </c>
      <c r="B63" s="62">
        <v>30.0</v>
      </c>
      <c r="C63" s="41" t="s">
        <v>192</v>
      </c>
      <c r="D63" s="30" t="s">
        <v>98</v>
      </c>
      <c r="E63" s="30" t="s">
        <v>98</v>
      </c>
      <c r="F63" s="30" t="s">
        <v>98</v>
      </c>
      <c r="G63" s="30" t="s">
        <v>98</v>
      </c>
      <c r="H63" s="30" t="s">
        <v>98</v>
      </c>
      <c r="I63" s="30" t="s">
        <v>98</v>
      </c>
      <c r="J63" s="30" t="s">
        <v>98</v>
      </c>
      <c r="K63" s="30" t="s">
        <v>109</v>
      </c>
      <c r="L63" s="30" t="s">
        <v>98</v>
      </c>
      <c r="M63" s="30" t="s">
        <v>98</v>
      </c>
      <c r="N63" s="30" t="s">
        <v>109</v>
      </c>
      <c r="O63" s="30" t="s">
        <v>98</v>
      </c>
      <c r="P63" s="30" t="s">
        <v>109</v>
      </c>
      <c r="Q63" s="30" t="s">
        <v>98</v>
      </c>
      <c r="R63" s="30" t="s">
        <v>109</v>
      </c>
      <c r="S63" s="30" t="s">
        <v>109</v>
      </c>
      <c r="T63" s="30" t="s">
        <v>109</v>
      </c>
      <c r="U63" s="30" t="s">
        <v>109</v>
      </c>
      <c r="V63" s="30" t="s">
        <v>98</v>
      </c>
      <c r="W63" s="31" t="s">
        <v>98</v>
      </c>
      <c r="X63" s="56">
        <f t="shared" si="7"/>
        <v>6</v>
      </c>
      <c r="Y63" s="45">
        <f t="shared" si="8"/>
        <v>13</v>
      </c>
    </row>
    <row r="64">
      <c r="A64" s="41" t="s">
        <v>339</v>
      </c>
      <c r="B64" s="62">
        <v>31.0</v>
      </c>
      <c r="C64" s="41" t="s">
        <v>369</v>
      </c>
      <c r="D64" s="30" t="s">
        <v>98</v>
      </c>
      <c r="E64" s="30" t="s">
        <v>109</v>
      </c>
      <c r="F64" s="30" t="s">
        <v>98</v>
      </c>
      <c r="G64" s="30" t="s">
        <v>98</v>
      </c>
      <c r="H64" s="30" t="s">
        <v>98</v>
      </c>
      <c r="I64" s="30" t="s">
        <v>98</v>
      </c>
      <c r="J64" s="30" t="s">
        <v>98</v>
      </c>
      <c r="K64" s="30" t="s">
        <v>109</v>
      </c>
      <c r="L64" s="30" t="s">
        <v>204</v>
      </c>
      <c r="M64" s="30" t="s">
        <v>98</v>
      </c>
      <c r="N64" s="30" t="s">
        <v>109</v>
      </c>
      <c r="O64" s="30" t="s">
        <v>98</v>
      </c>
      <c r="P64" s="30" t="s">
        <v>109</v>
      </c>
      <c r="Q64" s="30" t="s">
        <v>98</v>
      </c>
      <c r="R64" s="30" t="s">
        <v>98</v>
      </c>
      <c r="S64" s="30" t="s">
        <v>109</v>
      </c>
      <c r="T64" s="30" t="s">
        <v>98</v>
      </c>
      <c r="U64" s="30" t="s">
        <v>98</v>
      </c>
      <c r="V64" s="30" t="s">
        <v>98</v>
      </c>
      <c r="W64" s="31" t="s">
        <v>98</v>
      </c>
      <c r="X64" s="56">
        <f t="shared" si="7"/>
        <v>4</v>
      </c>
      <c r="Y64" s="45">
        <f t="shared" si="8"/>
        <v>14</v>
      </c>
    </row>
    <row r="65">
      <c r="A65" s="41" t="s">
        <v>339</v>
      </c>
      <c r="B65" s="62">
        <v>32.0</v>
      </c>
      <c r="C65" s="41" t="s">
        <v>370</v>
      </c>
      <c r="D65" s="30" t="s">
        <v>98</v>
      </c>
      <c r="E65" s="30" t="s">
        <v>98</v>
      </c>
      <c r="F65" s="30" t="s">
        <v>98</v>
      </c>
      <c r="G65" s="30" t="s">
        <v>98</v>
      </c>
      <c r="H65" s="30" t="s">
        <v>98</v>
      </c>
      <c r="I65" s="30" t="s">
        <v>98</v>
      </c>
      <c r="J65" s="30" t="s">
        <v>98</v>
      </c>
      <c r="K65" s="30" t="s">
        <v>109</v>
      </c>
      <c r="L65" s="30" t="s">
        <v>204</v>
      </c>
      <c r="M65" s="30" t="s">
        <v>204</v>
      </c>
      <c r="N65" s="30" t="s">
        <v>109</v>
      </c>
      <c r="O65" s="30" t="s">
        <v>98</v>
      </c>
      <c r="P65" s="30" t="s">
        <v>109</v>
      </c>
      <c r="Q65" s="30" t="s">
        <v>98</v>
      </c>
      <c r="R65" s="30" t="s">
        <v>98</v>
      </c>
      <c r="S65" s="30" t="s">
        <v>98</v>
      </c>
      <c r="T65" s="30" t="s">
        <v>98</v>
      </c>
      <c r="U65" s="30" t="s">
        <v>204</v>
      </c>
      <c r="V65" s="30" t="s">
        <v>204</v>
      </c>
      <c r="W65" s="31" t="s">
        <v>204</v>
      </c>
      <c r="X65" s="56">
        <f t="shared" si="7"/>
        <v>2</v>
      </c>
      <c r="Y65" s="45">
        <f t="shared" si="8"/>
        <v>12</v>
      </c>
    </row>
    <row r="66">
      <c r="A66" s="41" t="s">
        <v>339</v>
      </c>
      <c r="B66" s="62">
        <v>33.0</v>
      </c>
      <c r="C66" s="41" t="s">
        <v>371</v>
      </c>
      <c r="D66" s="30" t="s">
        <v>98</v>
      </c>
      <c r="E66" s="30" t="s">
        <v>109</v>
      </c>
      <c r="F66" s="30" t="s">
        <v>98</v>
      </c>
      <c r="G66" s="30" t="s">
        <v>98</v>
      </c>
      <c r="H66" s="30" t="s">
        <v>98</v>
      </c>
      <c r="I66" s="30" t="s">
        <v>98</v>
      </c>
      <c r="J66" s="30" t="s">
        <v>98</v>
      </c>
      <c r="K66" s="30" t="s">
        <v>109</v>
      </c>
      <c r="L66" s="30" t="s">
        <v>98</v>
      </c>
      <c r="M66" s="30" t="s">
        <v>98</v>
      </c>
      <c r="N66" s="30" t="s">
        <v>109</v>
      </c>
      <c r="O66" s="30" t="s">
        <v>98</v>
      </c>
      <c r="P66" s="30" t="s">
        <v>98</v>
      </c>
      <c r="Q66" s="30" t="s">
        <v>98</v>
      </c>
      <c r="R66" s="30" t="s">
        <v>98</v>
      </c>
      <c r="S66" s="30" t="s">
        <v>109</v>
      </c>
      <c r="T66" s="30" t="s">
        <v>98</v>
      </c>
      <c r="U66" s="30" t="s">
        <v>98</v>
      </c>
      <c r="V66" s="30" t="s">
        <v>98</v>
      </c>
      <c r="W66" s="31" t="s">
        <v>98</v>
      </c>
      <c r="X66" s="56">
        <f t="shared" si="7"/>
        <v>3</v>
      </c>
      <c r="Y66" s="45">
        <f t="shared" si="8"/>
        <v>16</v>
      </c>
    </row>
    <row r="67">
      <c r="A67" s="41" t="s">
        <v>339</v>
      </c>
      <c r="B67" s="62">
        <v>34.0</v>
      </c>
      <c r="C67" s="41" t="s">
        <v>372</v>
      </c>
      <c r="D67" s="30" t="s">
        <v>204</v>
      </c>
      <c r="E67" s="30" t="s">
        <v>204</v>
      </c>
      <c r="F67" s="30" t="s">
        <v>204</v>
      </c>
      <c r="G67" s="30" t="s">
        <v>98</v>
      </c>
      <c r="H67" s="30" t="s">
        <v>98</v>
      </c>
      <c r="I67" s="30" t="s">
        <v>334</v>
      </c>
      <c r="J67" s="30" t="s">
        <v>334</v>
      </c>
      <c r="K67" s="30" t="s">
        <v>334</v>
      </c>
      <c r="L67" s="30" t="s">
        <v>334</v>
      </c>
      <c r="M67" s="30" t="s">
        <v>334</v>
      </c>
      <c r="N67" s="30" t="s">
        <v>334</v>
      </c>
      <c r="O67" s="30" t="s">
        <v>334</v>
      </c>
      <c r="P67" s="30" t="s">
        <v>334</v>
      </c>
      <c r="Q67" s="30" t="s">
        <v>334</v>
      </c>
      <c r="R67" s="30" t="s">
        <v>334</v>
      </c>
      <c r="S67" s="30" t="s">
        <v>334</v>
      </c>
      <c r="T67" s="30" t="s">
        <v>334</v>
      </c>
      <c r="U67" s="30" t="s">
        <v>334</v>
      </c>
      <c r="V67" s="30" t="s">
        <v>334</v>
      </c>
      <c r="W67" s="31" t="s">
        <v>334</v>
      </c>
      <c r="X67" s="56">
        <f t="shared" si="7"/>
        <v>0</v>
      </c>
      <c r="Y67" s="45">
        <f t="shared" si="8"/>
        <v>2</v>
      </c>
    </row>
    <row r="68">
      <c r="A68" s="41" t="s">
        <v>339</v>
      </c>
      <c r="B68" s="62">
        <v>34.0</v>
      </c>
      <c r="C68" s="41" t="s">
        <v>373</v>
      </c>
      <c r="D68" s="30" t="s">
        <v>334</v>
      </c>
      <c r="E68" s="30" t="s">
        <v>334</v>
      </c>
      <c r="F68" s="30" t="s">
        <v>334</v>
      </c>
      <c r="G68" s="30" t="s">
        <v>334</v>
      </c>
      <c r="H68" s="30" t="s">
        <v>334</v>
      </c>
      <c r="I68" s="30" t="s">
        <v>334</v>
      </c>
      <c r="J68" s="30" t="s">
        <v>334</v>
      </c>
      <c r="K68" s="30" t="s">
        <v>334</v>
      </c>
      <c r="L68" s="30" t="s">
        <v>334</v>
      </c>
      <c r="M68" s="30" t="s">
        <v>98</v>
      </c>
      <c r="N68" s="30" t="s">
        <v>109</v>
      </c>
      <c r="O68" s="30" t="s">
        <v>98</v>
      </c>
      <c r="P68" s="30" t="s">
        <v>98</v>
      </c>
      <c r="Q68" s="30" t="s">
        <v>98</v>
      </c>
      <c r="R68" s="30" t="s">
        <v>98</v>
      </c>
      <c r="S68" s="30" t="s">
        <v>109</v>
      </c>
      <c r="T68" s="30" t="s">
        <v>109</v>
      </c>
      <c r="U68" s="30" t="s">
        <v>98</v>
      </c>
      <c r="V68" s="30" t="s">
        <v>98</v>
      </c>
      <c r="W68" s="31" t="s">
        <v>98</v>
      </c>
      <c r="X68" s="56">
        <f t="shared" si="7"/>
        <v>2</v>
      </c>
      <c r="Y68" s="45">
        <f t="shared" si="8"/>
        <v>8</v>
      </c>
    </row>
    <row r="69">
      <c r="A69" s="41" t="s">
        <v>339</v>
      </c>
      <c r="B69" s="62">
        <v>35.0</v>
      </c>
      <c r="C69" s="41" t="s">
        <v>374</v>
      </c>
      <c r="D69" s="30" t="s">
        <v>98</v>
      </c>
      <c r="E69" s="30" t="s">
        <v>109</v>
      </c>
      <c r="F69" s="30" t="s">
        <v>98</v>
      </c>
      <c r="G69" s="30" t="s">
        <v>98</v>
      </c>
      <c r="H69" s="30" t="s">
        <v>98</v>
      </c>
      <c r="I69" s="30" t="s">
        <v>98</v>
      </c>
      <c r="J69" s="30" t="s">
        <v>98</v>
      </c>
      <c r="K69" s="30" t="s">
        <v>109</v>
      </c>
      <c r="L69" s="30" t="s">
        <v>98</v>
      </c>
      <c r="M69" s="30" t="s">
        <v>98</v>
      </c>
      <c r="N69" s="30" t="s">
        <v>109</v>
      </c>
      <c r="O69" s="30" t="s">
        <v>98</v>
      </c>
      <c r="P69" s="30" t="s">
        <v>109</v>
      </c>
      <c r="Q69" s="30" t="s">
        <v>98</v>
      </c>
      <c r="R69" s="30" t="s">
        <v>98</v>
      </c>
      <c r="S69" s="30" t="s">
        <v>109</v>
      </c>
      <c r="T69" s="30" t="s">
        <v>109</v>
      </c>
      <c r="U69" s="30" t="s">
        <v>109</v>
      </c>
      <c r="V69" s="30" t="s">
        <v>98</v>
      </c>
      <c r="W69" s="31" t="s">
        <v>98</v>
      </c>
      <c r="X69" s="56">
        <f t="shared" si="7"/>
        <v>6</v>
      </c>
      <c r="Y69" s="45">
        <f t="shared" si="8"/>
        <v>13</v>
      </c>
    </row>
    <row r="70">
      <c r="A70" s="41" t="s">
        <v>339</v>
      </c>
      <c r="B70" s="62">
        <v>36.0</v>
      </c>
      <c r="C70" s="41" t="s">
        <v>375</v>
      </c>
      <c r="D70" s="30" t="s">
        <v>98</v>
      </c>
      <c r="E70" s="30" t="s">
        <v>109</v>
      </c>
      <c r="F70" s="30" t="s">
        <v>98</v>
      </c>
      <c r="G70" s="30" t="s">
        <v>98</v>
      </c>
      <c r="H70" s="30" t="s">
        <v>98</v>
      </c>
      <c r="I70" s="30" t="s">
        <v>98</v>
      </c>
      <c r="J70" s="30" t="s">
        <v>98</v>
      </c>
      <c r="K70" s="30" t="s">
        <v>109</v>
      </c>
      <c r="L70" s="30" t="s">
        <v>98</v>
      </c>
      <c r="M70" s="30" t="s">
        <v>98</v>
      </c>
      <c r="N70" s="30" t="s">
        <v>109</v>
      </c>
      <c r="O70" s="30" t="s">
        <v>98</v>
      </c>
      <c r="P70" s="30" t="s">
        <v>109</v>
      </c>
      <c r="Q70" s="30" t="s">
        <v>98</v>
      </c>
      <c r="R70" s="30" t="s">
        <v>98</v>
      </c>
      <c r="S70" s="30" t="s">
        <v>98</v>
      </c>
      <c r="T70" s="30" t="s">
        <v>109</v>
      </c>
      <c r="U70" s="30" t="s">
        <v>109</v>
      </c>
      <c r="V70" s="30" t="s">
        <v>98</v>
      </c>
      <c r="W70" s="31" t="s">
        <v>98</v>
      </c>
      <c r="X70" s="56">
        <f t="shared" si="7"/>
        <v>5</v>
      </c>
      <c r="Y70" s="45">
        <f t="shared" si="8"/>
        <v>14</v>
      </c>
    </row>
    <row r="71">
      <c r="A71" s="41" t="s">
        <v>339</v>
      </c>
      <c r="B71" s="62">
        <v>37.0</v>
      </c>
      <c r="C71" s="41" t="s">
        <v>376</v>
      </c>
      <c r="D71" s="30" t="s">
        <v>98</v>
      </c>
      <c r="E71" s="30" t="s">
        <v>98</v>
      </c>
      <c r="F71" s="30" t="s">
        <v>98</v>
      </c>
      <c r="G71" s="30" t="s">
        <v>98</v>
      </c>
      <c r="H71" s="30" t="s">
        <v>98</v>
      </c>
      <c r="I71" s="30" t="s">
        <v>98</v>
      </c>
      <c r="J71" s="30" t="s">
        <v>98</v>
      </c>
      <c r="K71" s="30" t="s">
        <v>109</v>
      </c>
      <c r="L71" s="30" t="s">
        <v>98</v>
      </c>
      <c r="M71" s="30" t="s">
        <v>98</v>
      </c>
      <c r="N71" s="30" t="s">
        <v>109</v>
      </c>
      <c r="O71" s="30" t="s">
        <v>204</v>
      </c>
      <c r="P71" s="30" t="s">
        <v>109</v>
      </c>
      <c r="Q71" s="30" t="s">
        <v>98</v>
      </c>
      <c r="R71" s="30" t="s">
        <v>98</v>
      </c>
      <c r="S71" s="30" t="s">
        <v>98</v>
      </c>
      <c r="T71" s="30" t="s">
        <v>98</v>
      </c>
      <c r="U71" s="30" t="s">
        <v>98</v>
      </c>
      <c r="V71" s="30" t="s">
        <v>98</v>
      </c>
      <c r="W71" s="31" t="s">
        <v>98</v>
      </c>
      <c r="X71" s="56">
        <f t="shared" si="7"/>
        <v>2</v>
      </c>
      <c r="Y71" s="45">
        <f t="shared" si="8"/>
        <v>16</v>
      </c>
    </row>
    <row r="72">
      <c r="A72" s="41" t="s">
        <v>339</v>
      </c>
      <c r="B72" s="62">
        <v>38.0</v>
      </c>
      <c r="C72" s="41" t="s">
        <v>377</v>
      </c>
      <c r="D72" s="30" t="s">
        <v>98</v>
      </c>
      <c r="E72" s="30" t="s">
        <v>98</v>
      </c>
      <c r="F72" s="30" t="s">
        <v>98</v>
      </c>
      <c r="G72" s="30" t="s">
        <v>98</v>
      </c>
      <c r="H72" s="30" t="s">
        <v>98</v>
      </c>
      <c r="I72" s="30" t="s">
        <v>98</v>
      </c>
      <c r="J72" s="30" t="s">
        <v>98</v>
      </c>
      <c r="K72" s="30" t="s">
        <v>109</v>
      </c>
      <c r="L72" s="30" t="s">
        <v>98</v>
      </c>
      <c r="M72" s="30" t="s">
        <v>98</v>
      </c>
      <c r="N72" s="30" t="s">
        <v>109</v>
      </c>
      <c r="O72" s="30" t="s">
        <v>98</v>
      </c>
      <c r="P72" s="30" t="s">
        <v>109</v>
      </c>
      <c r="Q72" s="30" t="s">
        <v>98</v>
      </c>
      <c r="R72" s="30" t="s">
        <v>98</v>
      </c>
      <c r="S72" s="30" t="s">
        <v>98</v>
      </c>
      <c r="T72" s="30" t="s">
        <v>98</v>
      </c>
      <c r="U72" s="30" t="s">
        <v>98</v>
      </c>
      <c r="V72" s="30" t="s">
        <v>98</v>
      </c>
      <c r="W72" s="31" t="s">
        <v>98</v>
      </c>
      <c r="X72" s="56">
        <f t="shared" si="7"/>
        <v>2</v>
      </c>
      <c r="Y72" s="45">
        <f t="shared" si="8"/>
        <v>17</v>
      </c>
    </row>
    <row r="73">
      <c r="A73" s="41" t="s">
        <v>339</v>
      </c>
      <c r="B73" s="62">
        <v>39.0</v>
      </c>
      <c r="C73" s="41" t="s">
        <v>378</v>
      </c>
      <c r="D73" s="30" t="s">
        <v>109</v>
      </c>
      <c r="E73" s="30" t="s">
        <v>109</v>
      </c>
      <c r="F73" s="30" t="s">
        <v>109</v>
      </c>
      <c r="G73" s="30" t="s">
        <v>109</v>
      </c>
      <c r="H73" s="30" t="s">
        <v>109</v>
      </c>
      <c r="I73" s="30" t="s">
        <v>109</v>
      </c>
      <c r="J73" s="30" t="s">
        <v>109</v>
      </c>
      <c r="K73" s="30" t="s">
        <v>109</v>
      </c>
      <c r="L73" s="30" t="s">
        <v>109</v>
      </c>
      <c r="M73" s="30" t="s">
        <v>109</v>
      </c>
      <c r="N73" s="30" t="s">
        <v>98</v>
      </c>
      <c r="O73" s="30" t="s">
        <v>109</v>
      </c>
      <c r="P73" s="30" t="s">
        <v>109</v>
      </c>
      <c r="Q73" s="30" t="s">
        <v>109</v>
      </c>
      <c r="R73" s="30" t="s">
        <v>109</v>
      </c>
      <c r="S73" s="30" t="s">
        <v>109</v>
      </c>
      <c r="T73" s="30" t="s">
        <v>109</v>
      </c>
      <c r="U73" s="30" t="s">
        <v>109</v>
      </c>
      <c r="V73" s="30" t="s">
        <v>109</v>
      </c>
      <c r="W73" s="31" t="s">
        <v>109</v>
      </c>
      <c r="X73" s="56">
        <f t="shared" si="7"/>
        <v>19</v>
      </c>
      <c r="Y73" s="45">
        <f t="shared" si="8"/>
        <v>0</v>
      </c>
    </row>
    <row r="74">
      <c r="A74" s="41" t="s">
        <v>339</v>
      </c>
      <c r="B74" s="62">
        <v>40.0</v>
      </c>
      <c r="C74" s="41" t="s">
        <v>379</v>
      </c>
      <c r="D74" s="30" t="s">
        <v>98</v>
      </c>
      <c r="E74" s="30" t="s">
        <v>98</v>
      </c>
      <c r="F74" s="30" t="s">
        <v>98</v>
      </c>
      <c r="G74" s="30" t="s">
        <v>98</v>
      </c>
      <c r="H74" s="30" t="s">
        <v>98</v>
      </c>
      <c r="I74" s="30" t="s">
        <v>98</v>
      </c>
      <c r="J74" s="30" t="s">
        <v>98</v>
      </c>
      <c r="K74" s="30" t="s">
        <v>109</v>
      </c>
      <c r="L74" s="30" t="s">
        <v>98</v>
      </c>
      <c r="M74" s="30" t="s">
        <v>98</v>
      </c>
      <c r="N74" s="30" t="s">
        <v>109</v>
      </c>
      <c r="O74" s="30" t="s">
        <v>98</v>
      </c>
      <c r="P74" s="30" t="s">
        <v>204</v>
      </c>
      <c r="Q74" s="30" t="s">
        <v>204</v>
      </c>
      <c r="R74" s="30" t="s">
        <v>98</v>
      </c>
      <c r="S74" s="30" t="s">
        <v>98</v>
      </c>
      <c r="T74" s="30" t="s">
        <v>98</v>
      </c>
      <c r="U74" s="30" t="s">
        <v>98</v>
      </c>
      <c r="V74" s="30" t="s">
        <v>98</v>
      </c>
      <c r="W74" s="31" t="s">
        <v>98</v>
      </c>
      <c r="X74" s="56">
        <f t="shared" si="7"/>
        <v>1</v>
      </c>
      <c r="Y74" s="45">
        <f t="shared" si="8"/>
        <v>16</v>
      </c>
    </row>
    <row r="75">
      <c r="A75" s="41" t="s">
        <v>339</v>
      </c>
      <c r="B75" s="62">
        <v>41.0</v>
      </c>
      <c r="C75" s="41" t="s">
        <v>380</v>
      </c>
      <c r="D75" s="30" t="s">
        <v>98</v>
      </c>
      <c r="E75" s="30" t="s">
        <v>204</v>
      </c>
      <c r="F75" s="30" t="s">
        <v>98</v>
      </c>
      <c r="G75" s="30" t="s">
        <v>98</v>
      </c>
      <c r="H75" s="30" t="s">
        <v>98</v>
      </c>
      <c r="I75" s="30" t="s">
        <v>98</v>
      </c>
      <c r="J75" s="30" t="s">
        <v>98</v>
      </c>
      <c r="K75" s="30" t="s">
        <v>109</v>
      </c>
      <c r="L75" s="30" t="s">
        <v>98</v>
      </c>
      <c r="M75" s="30" t="s">
        <v>98</v>
      </c>
      <c r="N75" s="30" t="s">
        <v>109</v>
      </c>
      <c r="O75" s="30" t="s">
        <v>98</v>
      </c>
      <c r="P75" s="30" t="s">
        <v>109</v>
      </c>
      <c r="Q75" s="30" t="s">
        <v>98</v>
      </c>
      <c r="R75" s="30" t="s">
        <v>98</v>
      </c>
      <c r="S75" s="30" t="s">
        <v>98</v>
      </c>
      <c r="T75" s="30" t="s">
        <v>98</v>
      </c>
      <c r="U75" s="30" t="s">
        <v>98</v>
      </c>
      <c r="V75" s="30" t="s">
        <v>98</v>
      </c>
      <c r="W75" s="31" t="s">
        <v>98</v>
      </c>
      <c r="X75" s="56">
        <f t="shared" si="7"/>
        <v>2</v>
      </c>
      <c r="Y75" s="45">
        <f t="shared" si="8"/>
        <v>16</v>
      </c>
    </row>
    <row r="76">
      <c r="A76" s="41" t="s">
        <v>339</v>
      </c>
      <c r="B76" s="62">
        <v>42.0</v>
      </c>
      <c r="C76" s="41" t="s">
        <v>381</v>
      </c>
      <c r="D76" s="30" t="s">
        <v>109</v>
      </c>
      <c r="E76" s="30" t="s">
        <v>109</v>
      </c>
      <c r="F76" s="30" t="s">
        <v>109</v>
      </c>
      <c r="G76" s="30" t="s">
        <v>109</v>
      </c>
      <c r="H76" s="30" t="s">
        <v>109</v>
      </c>
      <c r="I76" s="30" t="s">
        <v>109</v>
      </c>
      <c r="J76" s="30" t="s">
        <v>109</v>
      </c>
      <c r="K76" s="30" t="s">
        <v>109</v>
      </c>
      <c r="L76" s="30" t="s">
        <v>109</v>
      </c>
      <c r="M76" s="30" t="s">
        <v>109</v>
      </c>
      <c r="N76" s="30" t="s">
        <v>98</v>
      </c>
      <c r="O76" s="30" t="s">
        <v>109</v>
      </c>
      <c r="P76" s="30" t="s">
        <v>109</v>
      </c>
      <c r="Q76" s="30" t="s">
        <v>109</v>
      </c>
      <c r="R76" s="30" t="s">
        <v>109</v>
      </c>
      <c r="S76" s="30" t="s">
        <v>109</v>
      </c>
      <c r="T76" s="30" t="s">
        <v>109</v>
      </c>
      <c r="U76" s="30" t="s">
        <v>109</v>
      </c>
      <c r="V76" s="30" t="s">
        <v>109</v>
      </c>
      <c r="W76" s="31" t="s">
        <v>109</v>
      </c>
      <c r="X76" s="56">
        <f t="shared" si="7"/>
        <v>19</v>
      </c>
      <c r="Y76" s="45">
        <f t="shared" si="8"/>
        <v>0</v>
      </c>
    </row>
    <row r="77">
      <c r="A77" s="41" t="s">
        <v>339</v>
      </c>
      <c r="B77" s="62">
        <v>43.0</v>
      </c>
      <c r="C77" s="41" t="s">
        <v>382</v>
      </c>
      <c r="D77" s="30" t="s">
        <v>98</v>
      </c>
      <c r="E77" s="30" t="s">
        <v>98</v>
      </c>
      <c r="F77" s="30" t="s">
        <v>98</v>
      </c>
      <c r="G77" s="30" t="s">
        <v>98</v>
      </c>
      <c r="H77" s="30" t="s">
        <v>98</v>
      </c>
      <c r="I77" s="30" t="s">
        <v>98</v>
      </c>
      <c r="J77" s="30" t="s">
        <v>98</v>
      </c>
      <c r="K77" s="30" t="s">
        <v>109</v>
      </c>
      <c r="L77" s="30" t="s">
        <v>98</v>
      </c>
      <c r="M77" s="30" t="s">
        <v>98</v>
      </c>
      <c r="N77" s="30" t="s">
        <v>109</v>
      </c>
      <c r="O77" s="30" t="s">
        <v>98</v>
      </c>
      <c r="P77" s="30" t="s">
        <v>109</v>
      </c>
      <c r="Q77" s="30" t="s">
        <v>98</v>
      </c>
      <c r="R77" s="30" t="s">
        <v>98</v>
      </c>
      <c r="S77" s="30" t="s">
        <v>98</v>
      </c>
      <c r="T77" s="30" t="s">
        <v>98</v>
      </c>
      <c r="U77" s="30" t="s">
        <v>98</v>
      </c>
      <c r="V77" s="30" t="s">
        <v>98</v>
      </c>
      <c r="W77" s="31" t="s">
        <v>98</v>
      </c>
      <c r="X77" s="56">
        <f t="shared" si="7"/>
        <v>2</v>
      </c>
      <c r="Y77" s="45">
        <f t="shared" si="8"/>
        <v>17</v>
      </c>
    </row>
    <row r="78">
      <c r="A78" s="41" t="s">
        <v>339</v>
      </c>
      <c r="B78" s="62">
        <v>44.0</v>
      </c>
      <c r="C78" s="41" t="s">
        <v>383</v>
      </c>
      <c r="D78" s="30" t="s">
        <v>98</v>
      </c>
      <c r="E78" s="30" t="s">
        <v>98</v>
      </c>
      <c r="F78" s="30" t="s">
        <v>98</v>
      </c>
      <c r="G78" s="30" t="s">
        <v>98</v>
      </c>
      <c r="H78" s="30" t="s">
        <v>98</v>
      </c>
      <c r="I78" s="30" t="s">
        <v>98</v>
      </c>
      <c r="J78" s="30" t="s">
        <v>98</v>
      </c>
      <c r="K78" s="30" t="s">
        <v>109</v>
      </c>
      <c r="L78" s="30" t="s">
        <v>98</v>
      </c>
      <c r="M78" s="30" t="s">
        <v>98</v>
      </c>
      <c r="N78" s="30" t="s">
        <v>109</v>
      </c>
      <c r="O78" s="30" t="s">
        <v>204</v>
      </c>
      <c r="P78" s="30" t="s">
        <v>109</v>
      </c>
      <c r="Q78" s="30" t="s">
        <v>98</v>
      </c>
      <c r="R78" s="30" t="s">
        <v>98</v>
      </c>
      <c r="S78" s="30" t="s">
        <v>109</v>
      </c>
      <c r="T78" s="30" t="s">
        <v>109</v>
      </c>
      <c r="U78" s="30" t="s">
        <v>98</v>
      </c>
      <c r="V78" s="30" t="s">
        <v>98</v>
      </c>
      <c r="W78" s="31" t="s">
        <v>98</v>
      </c>
      <c r="X78" s="56">
        <f t="shared" si="7"/>
        <v>4</v>
      </c>
      <c r="Y78" s="45">
        <f t="shared" si="8"/>
        <v>14</v>
      </c>
    </row>
    <row r="79">
      <c r="A79" s="41" t="s">
        <v>339</v>
      </c>
      <c r="B79" s="62">
        <v>45.0</v>
      </c>
      <c r="C79" s="41" t="s">
        <v>384</v>
      </c>
      <c r="D79" s="30" t="s">
        <v>109</v>
      </c>
      <c r="E79" s="30" t="s">
        <v>109</v>
      </c>
      <c r="F79" s="30" t="s">
        <v>109</v>
      </c>
      <c r="G79" s="30" t="s">
        <v>109</v>
      </c>
      <c r="H79" s="30" t="s">
        <v>109</v>
      </c>
      <c r="I79" s="30" t="s">
        <v>109</v>
      </c>
      <c r="J79" s="30" t="s">
        <v>109</v>
      </c>
      <c r="K79" s="30" t="s">
        <v>109</v>
      </c>
      <c r="L79" s="30" t="s">
        <v>109</v>
      </c>
      <c r="M79" s="30" t="s">
        <v>109</v>
      </c>
      <c r="N79" s="30" t="s">
        <v>98</v>
      </c>
      <c r="O79" s="30" t="s">
        <v>109</v>
      </c>
      <c r="P79" s="30" t="s">
        <v>109</v>
      </c>
      <c r="Q79" s="30" t="s">
        <v>109</v>
      </c>
      <c r="R79" s="30" t="s">
        <v>109</v>
      </c>
      <c r="S79" s="30" t="s">
        <v>109</v>
      </c>
      <c r="T79" s="30" t="s">
        <v>109</v>
      </c>
      <c r="U79" s="30" t="s">
        <v>109</v>
      </c>
      <c r="V79" s="30" t="s">
        <v>109</v>
      </c>
      <c r="W79" s="31" t="s">
        <v>109</v>
      </c>
      <c r="X79" s="56">
        <f t="shared" si="7"/>
        <v>19</v>
      </c>
      <c r="Y79" s="45">
        <f t="shared" si="8"/>
        <v>0</v>
      </c>
    </row>
    <row r="80">
      <c r="A80" s="41" t="s">
        <v>339</v>
      </c>
      <c r="B80" s="62">
        <v>46.0</v>
      </c>
      <c r="C80" s="41" t="s">
        <v>385</v>
      </c>
      <c r="D80" s="30" t="s">
        <v>98</v>
      </c>
      <c r="E80" s="30" t="s">
        <v>109</v>
      </c>
      <c r="F80" s="30" t="s">
        <v>98</v>
      </c>
      <c r="G80" s="30" t="s">
        <v>98</v>
      </c>
      <c r="H80" s="30" t="s">
        <v>98</v>
      </c>
      <c r="I80" s="30" t="s">
        <v>98</v>
      </c>
      <c r="J80" s="30" t="s">
        <v>98</v>
      </c>
      <c r="K80" s="30" t="s">
        <v>109</v>
      </c>
      <c r="L80" s="30" t="s">
        <v>98</v>
      </c>
      <c r="M80" s="30" t="s">
        <v>98</v>
      </c>
      <c r="N80" s="30" t="s">
        <v>109</v>
      </c>
      <c r="O80" s="30" t="s">
        <v>109</v>
      </c>
      <c r="P80" s="30" t="s">
        <v>109</v>
      </c>
      <c r="Q80" s="30" t="s">
        <v>98</v>
      </c>
      <c r="R80" s="30" t="s">
        <v>109</v>
      </c>
      <c r="S80" s="30" t="s">
        <v>109</v>
      </c>
      <c r="T80" s="30" t="s">
        <v>109</v>
      </c>
      <c r="U80" s="30" t="s">
        <v>109</v>
      </c>
      <c r="V80" s="30" t="s">
        <v>98</v>
      </c>
      <c r="W80" s="31" t="s">
        <v>98</v>
      </c>
      <c r="X80" s="56">
        <f t="shared" si="7"/>
        <v>8</v>
      </c>
      <c r="Y80" s="45">
        <f t="shared" si="8"/>
        <v>11</v>
      </c>
    </row>
    <row r="81">
      <c r="A81" s="41" t="s">
        <v>339</v>
      </c>
      <c r="B81" s="62">
        <v>47.0</v>
      </c>
      <c r="C81" s="41" t="s">
        <v>386</v>
      </c>
      <c r="D81" s="30" t="s">
        <v>98</v>
      </c>
      <c r="E81" s="30" t="s">
        <v>98</v>
      </c>
      <c r="F81" s="30" t="s">
        <v>98</v>
      </c>
      <c r="G81" s="30" t="s">
        <v>98</v>
      </c>
      <c r="H81" s="30" t="s">
        <v>98</v>
      </c>
      <c r="I81" s="30" t="s">
        <v>98</v>
      </c>
      <c r="J81" s="30" t="s">
        <v>98</v>
      </c>
      <c r="K81" s="30" t="s">
        <v>109</v>
      </c>
      <c r="L81" s="30" t="s">
        <v>98</v>
      </c>
      <c r="M81" s="30" t="s">
        <v>98</v>
      </c>
      <c r="N81" s="30" t="s">
        <v>109</v>
      </c>
      <c r="O81" s="30" t="s">
        <v>204</v>
      </c>
      <c r="P81" s="30" t="s">
        <v>98</v>
      </c>
      <c r="Q81" s="30" t="s">
        <v>98</v>
      </c>
      <c r="R81" s="30" t="s">
        <v>98</v>
      </c>
      <c r="S81" s="30" t="s">
        <v>98</v>
      </c>
      <c r="T81" s="30" t="s">
        <v>98</v>
      </c>
      <c r="U81" s="30" t="s">
        <v>98</v>
      </c>
      <c r="V81" s="30" t="s">
        <v>98</v>
      </c>
      <c r="W81" s="31" t="s">
        <v>98</v>
      </c>
      <c r="X81" s="56">
        <f t="shared" si="7"/>
        <v>1</v>
      </c>
      <c r="Y81" s="45">
        <f t="shared" si="8"/>
        <v>17</v>
      </c>
    </row>
    <row r="82">
      <c r="A82" s="41" t="s">
        <v>339</v>
      </c>
      <c r="B82" s="62">
        <v>48.0</v>
      </c>
      <c r="C82" s="41" t="s">
        <v>387</v>
      </c>
      <c r="D82" s="30" t="s">
        <v>109</v>
      </c>
      <c r="E82" s="30" t="s">
        <v>109</v>
      </c>
      <c r="F82" s="30" t="s">
        <v>109</v>
      </c>
      <c r="G82" s="30" t="s">
        <v>109</v>
      </c>
      <c r="H82" s="30" t="s">
        <v>109</v>
      </c>
      <c r="I82" s="30" t="s">
        <v>109</v>
      </c>
      <c r="J82" s="30" t="s">
        <v>109</v>
      </c>
      <c r="K82" s="30" t="s">
        <v>204</v>
      </c>
      <c r="L82" s="30" t="s">
        <v>109</v>
      </c>
      <c r="M82" s="30" t="s">
        <v>109</v>
      </c>
      <c r="N82" s="30" t="s">
        <v>98</v>
      </c>
      <c r="O82" s="30" t="s">
        <v>109</v>
      </c>
      <c r="P82" s="30" t="s">
        <v>109</v>
      </c>
      <c r="Q82" s="30" t="s">
        <v>109</v>
      </c>
      <c r="R82" s="30" t="s">
        <v>109</v>
      </c>
      <c r="S82" s="30" t="s">
        <v>109</v>
      </c>
      <c r="T82" s="30" t="s">
        <v>109</v>
      </c>
      <c r="U82" s="30" t="s">
        <v>109</v>
      </c>
      <c r="V82" s="30" t="s">
        <v>98</v>
      </c>
      <c r="W82" s="31" t="s">
        <v>98</v>
      </c>
      <c r="X82" s="56">
        <f t="shared" si="7"/>
        <v>16</v>
      </c>
      <c r="Y82" s="45">
        <f t="shared" si="8"/>
        <v>2</v>
      </c>
    </row>
    <row r="83">
      <c r="A83" s="41" t="s">
        <v>339</v>
      </c>
      <c r="B83" s="62">
        <v>49.0</v>
      </c>
      <c r="C83" s="41" t="s">
        <v>388</v>
      </c>
      <c r="D83" s="30" t="s">
        <v>109</v>
      </c>
      <c r="E83" s="30" t="s">
        <v>109</v>
      </c>
      <c r="F83" s="30" t="s">
        <v>109</v>
      </c>
      <c r="G83" s="30" t="s">
        <v>109</v>
      </c>
      <c r="H83" s="30" t="s">
        <v>109</v>
      </c>
      <c r="I83" s="30" t="s">
        <v>109</v>
      </c>
      <c r="J83" s="30" t="s">
        <v>109</v>
      </c>
      <c r="K83" s="30" t="s">
        <v>109</v>
      </c>
      <c r="L83" s="30" t="s">
        <v>109</v>
      </c>
      <c r="M83" s="30" t="s">
        <v>109</v>
      </c>
      <c r="N83" s="30" t="s">
        <v>98</v>
      </c>
      <c r="O83" s="30" t="s">
        <v>109</v>
      </c>
      <c r="P83" s="30" t="s">
        <v>109</v>
      </c>
      <c r="Q83" s="30" t="s">
        <v>109</v>
      </c>
      <c r="R83" s="30" t="s">
        <v>109</v>
      </c>
      <c r="S83" s="30" t="s">
        <v>109</v>
      </c>
      <c r="T83" s="30" t="s">
        <v>109</v>
      </c>
      <c r="U83" s="30" t="s">
        <v>109</v>
      </c>
      <c r="V83" s="30" t="s">
        <v>109</v>
      </c>
      <c r="W83" s="31" t="s">
        <v>98</v>
      </c>
      <c r="X83" s="56">
        <f t="shared" si="7"/>
        <v>18</v>
      </c>
      <c r="Y83" s="45">
        <f t="shared" si="8"/>
        <v>1</v>
      </c>
    </row>
    <row r="84">
      <c r="A84" s="41" t="s">
        <v>339</v>
      </c>
      <c r="B84" s="62">
        <v>50.0</v>
      </c>
      <c r="C84" s="41" t="s">
        <v>389</v>
      </c>
      <c r="D84" s="30" t="s">
        <v>109</v>
      </c>
      <c r="E84" s="30" t="s">
        <v>109</v>
      </c>
      <c r="F84" s="30" t="s">
        <v>109</v>
      </c>
      <c r="G84" s="30" t="s">
        <v>109</v>
      </c>
      <c r="H84" s="30" t="s">
        <v>109</v>
      </c>
      <c r="I84" s="30" t="s">
        <v>109</v>
      </c>
      <c r="J84" s="30" t="s">
        <v>109</v>
      </c>
      <c r="K84" s="30" t="s">
        <v>109</v>
      </c>
      <c r="L84" s="30" t="s">
        <v>109</v>
      </c>
      <c r="M84" s="30" t="s">
        <v>109</v>
      </c>
      <c r="N84" s="30" t="s">
        <v>98</v>
      </c>
      <c r="O84" s="30" t="s">
        <v>109</v>
      </c>
      <c r="P84" s="30" t="s">
        <v>109</v>
      </c>
      <c r="Q84" s="30" t="s">
        <v>109</v>
      </c>
      <c r="R84" s="30" t="s">
        <v>109</v>
      </c>
      <c r="S84" s="30" t="s">
        <v>109</v>
      </c>
      <c r="T84" s="30" t="s">
        <v>109</v>
      </c>
      <c r="U84" s="30" t="s">
        <v>109</v>
      </c>
      <c r="V84" s="30" t="s">
        <v>109</v>
      </c>
      <c r="W84" s="31" t="s">
        <v>109</v>
      </c>
      <c r="X84" s="56">
        <f t="shared" si="7"/>
        <v>19</v>
      </c>
      <c r="Y84" s="45">
        <f t="shared" si="8"/>
        <v>0</v>
      </c>
    </row>
    <row r="85">
      <c r="A85" s="41" t="s">
        <v>339</v>
      </c>
      <c r="B85" s="62">
        <v>51.0</v>
      </c>
      <c r="C85" s="41" t="s">
        <v>193</v>
      </c>
      <c r="D85" s="30" t="s">
        <v>98</v>
      </c>
      <c r="E85" s="30" t="s">
        <v>109</v>
      </c>
      <c r="F85" s="30" t="s">
        <v>98</v>
      </c>
      <c r="G85" s="30" t="s">
        <v>98</v>
      </c>
      <c r="H85" s="30" t="s">
        <v>98</v>
      </c>
      <c r="I85" s="30" t="s">
        <v>98</v>
      </c>
      <c r="J85" s="30" t="s">
        <v>98</v>
      </c>
      <c r="K85" s="30" t="s">
        <v>109</v>
      </c>
      <c r="L85" s="30" t="s">
        <v>98</v>
      </c>
      <c r="M85" s="30" t="s">
        <v>98</v>
      </c>
      <c r="N85" s="30" t="s">
        <v>109</v>
      </c>
      <c r="O85" s="30" t="s">
        <v>98</v>
      </c>
      <c r="P85" s="30" t="s">
        <v>109</v>
      </c>
      <c r="Q85" s="30" t="s">
        <v>98</v>
      </c>
      <c r="R85" s="30" t="s">
        <v>98</v>
      </c>
      <c r="S85" s="30" t="s">
        <v>109</v>
      </c>
      <c r="T85" s="30" t="s">
        <v>98</v>
      </c>
      <c r="U85" s="30" t="s">
        <v>98</v>
      </c>
      <c r="V85" s="30" t="s">
        <v>98</v>
      </c>
      <c r="W85" s="31" t="s">
        <v>98</v>
      </c>
      <c r="X85" s="56">
        <f t="shared" si="7"/>
        <v>4</v>
      </c>
      <c r="Y85" s="45">
        <f t="shared" si="8"/>
        <v>15</v>
      </c>
    </row>
    <row r="86">
      <c r="A86" s="41" t="s">
        <v>339</v>
      </c>
      <c r="B86" s="62">
        <v>52.0</v>
      </c>
      <c r="C86" s="41" t="s">
        <v>390</v>
      </c>
      <c r="D86" s="30" t="s">
        <v>98</v>
      </c>
      <c r="E86" s="30" t="s">
        <v>109</v>
      </c>
      <c r="F86" s="30" t="s">
        <v>98</v>
      </c>
      <c r="G86" s="30" t="s">
        <v>109</v>
      </c>
      <c r="H86" s="30" t="s">
        <v>109</v>
      </c>
      <c r="I86" s="30" t="s">
        <v>98</v>
      </c>
      <c r="J86" s="30" t="s">
        <v>98</v>
      </c>
      <c r="K86" s="30" t="s">
        <v>109</v>
      </c>
      <c r="L86" s="30" t="s">
        <v>98</v>
      </c>
      <c r="M86" s="30" t="s">
        <v>98</v>
      </c>
      <c r="N86" s="30" t="s">
        <v>109</v>
      </c>
      <c r="O86" s="30" t="s">
        <v>109</v>
      </c>
      <c r="P86" s="30" t="s">
        <v>109</v>
      </c>
      <c r="Q86" s="30" t="s">
        <v>98</v>
      </c>
      <c r="R86" s="30" t="s">
        <v>109</v>
      </c>
      <c r="S86" s="30" t="s">
        <v>109</v>
      </c>
      <c r="T86" s="30" t="s">
        <v>98</v>
      </c>
      <c r="U86" s="30" t="s">
        <v>109</v>
      </c>
      <c r="V86" s="30" t="s">
        <v>109</v>
      </c>
      <c r="W86" s="31" t="s">
        <v>98</v>
      </c>
      <c r="X86" s="56">
        <f t="shared" si="7"/>
        <v>10</v>
      </c>
      <c r="Y86" s="45">
        <f t="shared" si="8"/>
        <v>9</v>
      </c>
    </row>
    <row r="87">
      <c r="A87" s="41" t="s">
        <v>339</v>
      </c>
      <c r="B87" s="62">
        <v>53.0</v>
      </c>
      <c r="C87" s="41" t="s">
        <v>391</v>
      </c>
      <c r="D87" s="30" t="s">
        <v>98</v>
      </c>
      <c r="E87" s="30" t="s">
        <v>109</v>
      </c>
      <c r="F87" s="30" t="s">
        <v>98</v>
      </c>
      <c r="G87" s="30" t="s">
        <v>98</v>
      </c>
      <c r="H87" s="30" t="s">
        <v>98</v>
      </c>
      <c r="I87" s="30" t="s">
        <v>98</v>
      </c>
      <c r="J87" s="30" t="s">
        <v>204</v>
      </c>
      <c r="K87" s="30" t="s">
        <v>109</v>
      </c>
      <c r="L87" s="30" t="s">
        <v>98</v>
      </c>
      <c r="M87" s="30" t="s">
        <v>98</v>
      </c>
      <c r="N87" s="30" t="s">
        <v>109</v>
      </c>
      <c r="O87" s="30" t="s">
        <v>98</v>
      </c>
      <c r="P87" s="30" t="s">
        <v>109</v>
      </c>
      <c r="Q87" s="30" t="s">
        <v>98</v>
      </c>
      <c r="R87" s="30" t="s">
        <v>98</v>
      </c>
      <c r="S87" s="30" t="s">
        <v>109</v>
      </c>
      <c r="T87" s="30" t="s">
        <v>98</v>
      </c>
      <c r="U87" s="30" t="s">
        <v>98</v>
      </c>
      <c r="V87" s="30" t="s">
        <v>98</v>
      </c>
      <c r="W87" s="31" t="s">
        <v>98</v>
      </c>
      <c r="X87" s="56">
        <f t="shared" si="7"/>
        <v>4</v>
      </c>
      <c r="Y87" s="45">
        <f t="shared" si="8"/>
        <v>14</v>
      </c>
    </row>
    <row r="88">
      <c r="A88" s="21"/>
      <c r="B88" s="63" t="s">
        <v>392</v>
      </c>
      <c r="C88" s="38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3"/>
      <c r="X88" s="42"/>
      <c r="Y88" s="42"/>
    </row>
    <row r="89">
      <c r="A89" s="41" t="s">
        <v>392</v>
      </c>
      <c r="B89" s="62">
        <v>1.0</v>
      </c>
      <c r="C89" s="41" t="s">
        <v>393</v>
      </c>
      <c r="D89" s="30" t="s">
        <v>98</v>
      </c>
      <c r="E89" s="30" t="s">
        <v>109</v>
      </c>
      <c r="F89" s="30" t="s">
        <v>98</v>
      </c>
      <c r="G89" s="30" t="s">
        <v>98</v>
      </c>
      <c r="H89" s="30" t="s">
        <v>98</v>
      </c>
      <c r="I89" s="30" t="s">
        <v>98</v>
      </c>
      <c r="J89" s="30" t="s">
        <v>98</v>
      </c>
      <c r="K89" s="30" t="s">
        <v>109</v>
      </c>
      <c r="L89" s="30" t="s">
        <v>98</v>
      </c>
      <c r="M89" s="30" t="s">
        <v>98</v>
      </c>
      <c r="N89" s="30" t="s">
        <v>109</v>
      </c>
      <c r="O89" s="30" t="s">
        <v>98</v>
      </c>
      <c r="P89" s="30" t="s">
        <v>109</v>
      </c>
      <c r="Q89" s="30" t="s">
        <v>98</v>
      </c>
      <c r="R89" s="30" t="s">
        <v>98</v>
      </c>
      <c r="S89" s="30" t="s">
        <v>109</v>
      </c>
      <c r="T89" s="30" t="s">
        <v>98</v>
      </c>
      <c r="U89" s="30" t="s">
        <v>98</v>
      </c>
      <c r="V89" s="30" t="s">
        <v>98</v>
      </c>
      <c r="W89" s="31" t="s">
        <v>98</v>
      </c>
      <c r="X89" s="56">
        <f t="shared" ref="X89:X95" si="9">countif(D89:M89,"Y")+countif(O89:W89,"Y")</f>
        <v>4</v>
      </c>
      <c r="Y89" s="45">
        <f t="shared" ref="Y89:Y95" si="10">COUNTIF(D89:M89,"N")+COUNTIF(O89:W89,"N")</f>
        <v>15</v>
      </c>
    </row>
    <row r="90">
      <c r="A90" s="41" t="s">
        <v>392</v>
      </c>
      <c r="B90" s="62">
        <v>2.0</v>
      </c>
      <c r="C90" s="41" t="s">
        <v>394</v>
      </c>
      <c r="D90" s="30" t="s">
        <v>98</v>
      </c>
      <c r="E90" s="30" t="s">
        <v>109</v>
      </c>
      <c r="F90" s="30" t="s">
        <v>98</v>
      </c>
      <c r="G90" s="30" t="s">
        <v>98</v>
      </c>
      <c r="H90" s="30" t="s">
        <v>98</v>
      </c>
      <c r="I90" s="30" t="s">
        <v>98</v>
      </c>
      <c r="J90" s="30" t="s">
        <v>98</v>
      </c>
      <c r="K90" s="30" t="s">
        <v>109</v>
      </c>
      <c r="L90" s="30" t="s">
        <v>98</v>
      </c>
      <c r="M90" s="30" t="s">
        <v>98</v>
      </c>
      <c r="N90" s="30" t="s">
        <v>109</v>
      </c>
      <c r="O90" s="30" t="s">
        <v>98</v>
      </c>
      <c r="P90" s="30" t="s">
        <v>98</v>
      </c>
      <c r="Q90" s="30" t="s">
        <v>98</v>
      </c>
      <c r="R90" s="30" t="s">
        <v>109</v>
      </c>
      <c r="S90" s="30" t="s">
        <v>109</v>
      </c>
      <c r="T90" s="30" t="s">
        <v>98</v>
      </c>
      <c r="U90" s="30" t="s">
        <v>98</v>
      </c>
      <c r="V90" s="30" t="s">
        <v>98</v>
      </c>
      <c r="W90" s="31" t="s">
        <v>98</v>
      </c>
      <c r="X90" s="56">
        <f t="shared" si="9"/>
        <v>4</v>
      </c>
      <c r="Y90" s="45">
        <f t="shared" si="10"/>
        <v>15</v>
      </c>
    </row>
    <row r="91">
      <c r="A91" s="41" t="s">
        <v>392</v>
      </c>
      <c r="B91" s="62">
        <v>3.0</v>
      </c>
      <c r="C91" s="41" t="s">
        <v>196</v>
      </c>
      <c r="D91" s="30" t="s">
        <v>109</v>
      </c>
      <c r="E91" s="30" t="s">
        <v>109</v>
      </c>
      <c r="F91" s="30" t="s">
        <v>109</v>
      </c>
      <c r="G91" s="30" t="s">
        <v>109</v>
      </c>
      <c r="H91" s="30" t="s">
        <v>109</v>
      </c>
      <c r="I91" s="30" t="s">
        <v>109</v>
      </c>
      <c r="J91" s="30" t="s">
        <v>109</v>
      </c>
      <c r="K91" s="30" t="s">
        <v>109</v>
      </c>
      <c r="L91" s="30" t="s">
        <v>109</v>
      </c>
      <c r="M91" s="30" t="s">
        <v>109</v>
      </c>
      <c r="N91" s="30" t="s">
        <v>98</v>
      </c>
      <c r="O91" s="30" t="s">
        <v>109</v>
      </c>
      <c r="P91" s="30" t="s">
        <v>109</v>
      </c>
      <c r="Q91" s="30" t="s">
        <v>109</v>
      </c>
      <c r="R91" s="30" t="s">
        <v>109</v>
      </c>
      <c r="S91" s="30" t="s">
        <v>109</v>
      </c>
      <c r="T91" s="30" t="s">
        <v>109</v>
      </c>
      <c r="U91" s="30" t="s">
        <v>109</v>
      </c>
      <c r="V91" s="30" t="s">
        <v>109</v>
      </c>
      <c r="W91" s="31" t="s">
        <v>109</v>
      </c>
      <c r="X91" s="56">
        <f t="shared" si="9"/>
        <v>19</v>
      </c>
      <c r="Y91" s="45">
        <f t="shared" si="10"/>
        <v>0</v>
      </c>
    </row>
    <row r="92">
      <c r="A92" s="41" t="s">
        <v>392</v>
      </c>
      <c r="B92" s="62">
        <v>4.0</v>
      </c>
      <c r="C92" s="41" t="s">
        <v>395</v>
      </c>
      <c r="D92" s="30" t="s">
        <v>109</v>
      </c>
      <c r="E92" s="30" t="s">
        <v>109</v>
      </c>
      <c r="F92" s="30" t="s">
        <v>109</v>
      </c>
      <c r="G92" s="30" t="s">
        <v>109</v>
      </c>
      <c r="H92" s="30" t="s">
        <v>109</v>
      </c>
      <c r="I92" s="30" t="s">
        <v>109</v>
      </c>
      <c r="J92" s="30" t="s">
        <v>109</v>
      </c>
      <c r="K92" s="30" t="s">
        <v>109</v>
      </c>
      <c r="L92" s="30" t="s">
        <v>109</v>
      </c>
      <c r="M92" s="30" t="s">
        <v>109</v>
      </c>
      <c r="N92" s="30" t="s">
        <v>98</v>
      </c>
      <c r="O92" s="30" t="s">
        <v>109</v>
      </c>
      <c r="P92" s="30" t="s">
        <v>109</v>
      </c>
      <c r="Q92" s="30" t="s">
        <v>109</v>
      </c>
      <c r="R92" s="30" t="s">
        <v>109</v>
      </c>
      <c r="S92" s="30" t="s">
        <v>109</v>
      </c>
      <c r="T92" s="30" t="s">
        <v>109</v>
      </c>
      <c r="U92" s="30" t="s">
        <v>109</v>
      </c>
      <c r="V92" s="30" t="s">
        <v>109</v>
      </c>
      <c r="W92" s="31" t="s">
        <v>109</v>
      </c>
      <c r="X92" s="56">
        <f t="shared" si="9"/>
        <v>19</v>
      </c>
      <c r="Y92" s="45">
        <f t="shared" si="10"/>
        <v>0</v>
      </c>
    </row>
    <row r="93">
      <c r="A93" s="41" t="s">
        <v>392</v>
      </c>
      <c r="B93" s="62">
        <v>5.0</v>
      </c>
      <c r="C93" s="41" t="s">
        <v>396</v>
      </c>
      <c r="D93" s="30" t="s">
        <v>109</v>
      </c>
      <c r="E93" s="30" t="s">
        <v>109</v>
      </c>
      <c r="F93" s="30" t="s">
        <v>109</v>
      </c>
      <c r="G93" s="30" t="s">
        <v>109</v>
      </c>
      <c r="H93" s="30" t="s">
        <v>109</v>
      </c>
      <c r="I93" s="30" t="s">
        <v>109</v>
      </c>
      <c r="J93" s="30" t="s">
        <v>109</v>
      </c>
      <c r="K93" s="30" t="s">
        <v>109</v>
      </c>
      <c r="L93" s="30" t="s">
        <v>109</v>
      </c>
      <c r="M93" s="30" t="s">
        <v>109</v>
      </c>
      <c r="N93" s="30" t="s">
        <v>98</v>
      </c>
      <c r="O93" s="30" t="s">
        <v>109</v>
      </c>
      <c r="P93" s="30" t="s">
        <v>109</v>
      </c>
      <c r="Q93" s="30" t="s">
        <v>109</v>
      </c>
      <c r="R93" s="30" t="s">
        <v>109</v>
      </c>
      <c r="S93" s="30" t="s">
        <v>109</v>
      </c>
      <c r="T93" s="30" t="s">
        <v>109</v>
      </c>
      <c r="U93" s="30" t="s">
        <v>109</v>
      </c>
      <c r="V93" s="30" t="s">
        <v>109</v>
      </c>
      <c r="W93" s="31" t="s">
        <v>109</v>
      </c>
      <c r="X93" s="56">
        <f t="shared" si="9"/>
        <v>19</v>
      </c>
      <c r="Y93" s="45">
        <f t="shared" si="10"/>
        <v>0</v>
      </c>
    </row>
    <row r="94">
      <c r="A94" s="41" t="s">
        <v>392</v>
      </c>
      <c r="B94" s="62">
        <v>6.0</v>
      </c>
      <c r="C94" s="41" t="s">
        <v>397</v>
      </c>
      <c r="D94" s="30" t="s">
        <v>109</v>
      </c>
      <c r="E94" s="30" t="s">
        <v>109</v>
      </c>
      <c r="F94" s="30" t="s">
        <v>109</v>
      </c>
      <c r="G94" s="30" t="s">
        <v>109</v>
      </c>
      <c r="H94" s="30" t="s">
        <v>109</v>
      </c>
      <c r="I94" s="30" t="s">
        <v>109</v>
      </c>
      <c r="J94" s="30" t="s">
        <v>109</v>
      </c>
      <c r="K94" s="30" t="s">
        <v>109</v>
      </c>
      <c r="L94" s="30" t="s">
        <v>109</v>
      </c>
      <c r="M94" s="30" t="s">
        <v>109</v>
      </c>
      <c r="N94" s="30" t="s">
        <v>109</v>
      </c>
      <c r="O94" s="30" t="s">
        <v>109</v>
      </c>
      <c r="P94" s="30" t="s">
        <v>109</v>
      </c>
      <c r="Q94" s="30" t="s">
        <v>109</v>
      </c>
      <c r="R94" s="30" t="s">
        <v>109</v>
      </c>
      <c r="S94" s="30" t="s">
        <v>109</v>
      </c>
      <c r="T94" s="30" t="s">
        <v>109</v>
      </c>
      <c r="U94" s="30" t="s">
        <v>109</v>
      </c>
      <c r="V94" s="30" t="s">
        <v>109</v>
      </c>
      <c r="W94" s="31" t="s">
        <v>109</v>
      </c>
      <c r="X94" s="56">
        <f t="shared" si="9"/>
        <v>19</v>
      </c>
      <c r="Y94" s="45">
        <f t="shared" si="10"/>
        <v>0</v>
      </c>
    </row>
    <row r="95">
      <c r="A95" s="41" t="s">
        <v>392</v>
      </c>
      <c r="B95" s="62">
        <v>7.0</v>
      </c>
      <c r="C95" s="41" t="s">
        <v>197</v>
      </c>
      <c r="D95" s="30" t="s">
        <v>98</v>
      </c>
      <c r="E95" s="30" t="s">
        <v>204</v>
      </c>
      <c r="F95" s="30" t="s">
        <v>98</v>
      </c>
      <c r="G95" s="30" t="s">
        <v>98</v>
      </c>
      <c r="H95" s="30" t="s">
        <v>98</v>
      </c>
      <c r="I95" s="30" t="s">
        <v>98</v>
      </c>
      <c r="J95" s="30" t="s">
        <v>98</v>
      </c>
      <c r="K95" s="30" t="s">
        <v>109</v>
      </c>
      <c r="L95" s="30" t="s">
        <v>98</v>
      </c>
      <c r="M95" s="30" t="s">
        <v>98</v>
      </c>
      <c r="N95" s="30" t="s">
        <v>109</v>
      </c>
      <c r="O95" s="30" t="s">
        <v>98</v>
      </c>
      <c r="P95" s="30" t="s">
        <v>109</v>
      </c>
      <c r="Q95" s="30" t="s">
        <v>98</v>
      </c>
      <c r="R95" s="30" t="s">
        <v>98</v>
      </c>
      <c r="S95" s="30" t="s">
        <v>109</v>
      </c>
      <c r="T95" s="30" t="s">
        <v>109</v>
      </c>
      <c r="U95" s="30" t="s">
        <v>98</v>
      </c>
      <c r="V95" s="30" t="s">
        <v>98</v>
      </c>
      <c r="W95" s="31" t="s">
        <v>98</v>
      </c>
      <c r="X95" s="56">
        <f t="shared" si="9"/>
        <v>4</v>
      </c>
      <c r="Y95" s="45">
        <f t="shared" si="10"/>
        <v>14</v>
      </c>
    </row>
    <row r="96">
      <c r="A96" s="21"/>
      <c r="B96" s="63" t="s">
        <v>398</v>
      </c>
      <c r="C96" s="38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3"/>
      <c r="X96" s="42"/>
      <c r="Y96" s="42"/>
    </row>
    <row r="97">
      <c r="A97" s="41" t="s">
        <v>398</v>
      </c>
      <c r="B97" s="62">
        <v>1.0</v>
      </c>
      <c r="C97" s="41" t="s">
        <v>399</v>
      </c>
      <c r="D97" s="30" t="s">
        <v>98</v>
      </c>
      <c r="E97" s="30" t="s">
        <v>109</v>
      </c>
      <c r="F97" s="30" t="s">
        <v>98</v>
      </c>
      <c r="G97" s="30" t="s">
        <v>98</v>
      </c>
      <c r="H97" s="30" t="s">
        <v>98</v>
      </c>
      <c r="I97" s="30" t="s">
        <v>98</v>
      </c>
      <c r="J97" s="30" t="s">
        <v>98</v>
      </c>
      <c r="K97" s="30" t="s">
        <v>109</v>
      </c>
      <c r="L97" s="30" t="s">
        <v>98</v>
      </c>
      <c r="M97" s="30" t="s">
        <v>98</v>
      </c>
      <c r="N97" s="30" t="s">
        <v>204</v>
      </c>
      <c r="O97" s="30" t="s">
        <v>98</v>
      </c>
      <c r="P97" s="30" t="s">
        <v>109</v>
      </c>
      <c r="Q97" s="30" t="s">
        <v>98</v>
      </c>
      <c r="R97" s="30" t="s">
        <v>98</v>
      </c>
      <c r="S97" s="30" t="s">
        <v>98</v>
      </c>
      <c r="T97" s="30" t="s">
        <v>98</v>
      </c>
      <c r="U97" s="30" t="s">
        <v>98</v>
      </c>
      <c r="V97" s="30" t="s">
        <v>98</v>
      </c>
      <c r="W97" s="31" t="s">
        <v>98</v>
      </c>
      <c r="X97" s="56">
        <f t="shared" ref="X97:X101" si="11">countif(D97:M97,"Y")+countif(O97:W97,"Y")</f>
        <v>3</v>
      </c>
      <c r="Y97" s="45">
        <f t="shared" ref="Y97:Y101" si="12">COUNTIF(D97:M97,"N")+COUNTIF(O97:W97,"N")</f>
        <v>16</v>
      </c>
    </row>
    <row r="98">
      <c r="A98" s="41" t="s">
        <v>398</v>
      </c>
      <c r="B98" s="62">
        <v>2.0</v>
      </c>
      <c r="C98" s="41" t="s">
        <v>400</v>
      </c>
      <c r="D98" s="30" t="s">
        <v>98</v>
      </c>
      <c r="E98" s="30" t="s">
        <v>109</v>
      </c>
      <c r="F98" s="30" t="s">
        <v>98</v>
      </c>
      <c r="G98" s="30" t="s">
        <v>98</v>
      </c>
      <c r="H98" s="30" t="s">
        <v>98</v>
      </c>
      <c r="I98" s="30" t="s">
        <v>98</v>
      </c>
      <c r="J98" s="30" t="s">
        <v>98</v>
      </c>
      <c r="K98" s="30" t="s">
        <v>109</v>
      </c>
      <c r="L98" s="30" t="s">
        <v>98</v>
      </c>
      <c r="M98" s="30" t="s">
        <v>98</v>
      </c>
      <c r="N98" s="30" t="s">
        <v>109</v>
      </c>
      <c r="O98" s="30" t="s">
        <v>98</v>
      </c>
      <c r="P98" s="30" t="s">
        <v>109</v>
      </c>
      <c r="Q98" s="30" t="s">
        <v>98</v>
      </c>
      <c r="R98" s="30" t="s">
        <v>98</v>
      </c>
      <c r="S98" s="30" t="s">
        <v>98</v>
      </c>
      <c r="T98" s="30" t="s">
        <v>98</v>
      </c>
      <c r="U98" s="30" t="s">
        <v>109</v>
      </c>
      <c r="V98" s="30" t="s">
        <v>98</v>
      </c>
      <c r="W98" s="31" t="s">
        <v>98</v>
      </c>
      <c r="X98" s="56">
        <f t="shared" si="11"/>
        <v>4</v>
      </c>
      <c r="Y98" s="45">
        <f t="shared" si="12"/>
        <v>15</v>
      </c>
    </row>
    <row r="99">
      <c r="A99" s="41" t="s">
        <v>398</v>
      </c>
      <c r="B99" s="62">
        <v>3.0</v>
      </c>
      <c r="C99" s="41" t="s">
        <v>401</v>
      </c>
      <c r="D99" s="30" t="s">
        <v>98</v>
      </c>
      <c r="E99" s="30" t="s">
        <v>98</v>
      </c>
      <c r="F99" s="30" t="s">
        <v>204</v>
      </c>
      <c r="G99" s="30" t="s">
        <v>98</v>
      </c>
      <c r="H99" s="30" t="s">
        <v>98</v>
      </c>
      <c r="I99" s="30" t="s">
        <v>98</v>
      </c>
      <c r="J99" s="30" t="s">
        <v>98</v>
      </c>
      <c r="K99" s="30" t="s">
        <v>109</v>
      </c>
      <c r="L99" s="30" t="s">
        <v>98</v>
      </c>
      <c r="M99" s="30" t="s">
        <v>98</v>
      </c>
      <c r="N99" s="30" t="s">
        <v>204</v>
      </c>
      <c r="O99" s="30" t="s">
        <v>98</v>
      </c>
      <c r="P99" s="30" t="s">
        <v>109</v>
      </c>
      <c r="Q99" s="30" t="s">
        <v>98</v>
      </c>
      <c r="R99" s="30" t="s">
        <v>98</v>
      </c>
      <c r="S99" s="30" t="s">
        <v>98</v>
      </c>
      <c r="T99" s="30" t="s">
        <v>98</v>
      </c>
      <c r="U99" s="30" t="s">
        <v>98</v>
      </c>
      <c r="V99" s="30" t="s">
        <v>98</v>
      </c>
      <c r="W99" s="31" t="s">
        <v>98</v>
      </c>
      <c r="X99" s="56">
        <f t="shared" si="11"/>
        <v>2</v>
      </c>
      <c r="Y99" s="45">
        <f t="shared" si="12"/>
        <v>16</v>
      </c>
    </row>
    <row r="100">
      <c r="A100" s="41" t="s">
        <v>398</v>
      </c>
      <c r="B100" s="62">
        <v>4.0</v>
      </c>
      <c r="C100" s="41" t="s">
        <v>402</v>
      </c>
      <c r="D100" s="30" t="s">
        <v>98</v>
      </c>
      <c r="E100" s="30" t="s">
        <v>109</v>
      </c>
      <c r="F100" s="30" t="s">
        <v>98</v>
      </c>
      <c r="G100" s="30" t="s">
        <v>98</v>
      </c>
      <c r="H100" s="30" t="s">
        <v>98</v>
      </c>
      <c r="I100" s="30" t="s">
        <v>98</v>
      </c>
      <c r="J100" s="30" t="s">
        <v>98</v>
      </c>
      <c r="K100" s="30" t="s">
        <v>109</v>
      </c>
      <c r="L100" s="30" t="s">
        <v>98</v>
      </c>
      <c r="M100" s="30" t="s">
        <v>98</v>
      </c>
      <c r="N100" s="30" t="s">
        <v>109</v>
      </c>
      <c r="O100" s="30" t="s">
        <v>98</v>
      </c>
      <c r="P100" s="30" t="s">
        <v>109</v>
      </c>
      <c r="Q100" s="30" t="s">
        <v>98</v>
      </c>
      <c r="R100" s="30" t="s">
        <v>98</v>
      </c>
      <c r="S100" s="30" t="s">
        <v>109</v>
      </c>
      <c r="T100" s="30" t="s">
        <v>98</v>
      </c>
      <c r="U100" s="30" t="s">
        <v>109</v>
      </c>
      <c r="V100" s="30" t="s">
        <v>109</v>
      </c>
      <c r="W100" s="31" t="s">
        <v>98</v>
      </c>
      <c r="X100" s="56">
        <f t="shared" si="11"/>
        <v>6</v>
      </c>
      <c r="Y100" s="45">
        <f t="shared" si="12"/>
        <v>13</v>
      </c>
    </row>
    <row r="101">
      <c r="A101" s="41" t="s">
        <v>398</v>
      </c>
      <c r="B101" s="62">
        <v>5.0</v>
      </c>
      <c r="C101" s="41" t="s">
        <v>403</v>
      </c>
      <c r="D101" s="30" t="s">
        <v>98</v>
      </c>
      <c r="E101" s="30" t="s">
        <v>109</v>
      </c>
      <c r="F101" s="30" t="s">
        <v>98</v>
      </c>
      <c r="G101" s="30" t="s">
        <v>98</v>
      </c>
      <c r="H101" s="30" t="s">
        <v>98</v>
      </c>
      <c r="I101" s="30" t="s">
        <v>98</v>
      </c>
      <c r="J101" s="30" t="s">
        <v>98</v>
      </c>
      <c r="K101" s="30" t="s">
        <v>109</v>
      </c>
      <c r="L101" s="30" t="s">
        <v>98</v>
      </c>
      <c r="M101" s="30" t="s">
        <v>98</v>
      </c>
      <c r="N101" s="30" t="s">
        <v>109</v>
      </c>
      <c r="O101" s="30" t="s">
        <v>98</v>
      </c>
      <c r="P101" s="30" t="s">
        <v>109</v>
      </c>
      <c r="Q101" s="30" t="s">
        <v>98</v>
      </c>
      <c r="R101" s="30" t="s">
        <v>98</v>
      </c>
      <c r="S101" s="30" t="s">
        <v>109</v>
      </c>
      <c r="T101" s="30" t="s">
        <v>98</v>
      </c>
      <c r="U101" s="30" t="s">
        <v>109</v>
      </c>
      <c r="V101" s="30" t="s">
        <v>98</v>
      </c>
      <c r="W101" s="31" t="s">
        <v>98</v>
      </c>
      <c r="X101" s="56">
        <f t="shared" si="11"/>
        <v>5</v>
      </c>
      <c r="Y101" s="45">
        <f t="shared" si="12"/>
        <v>14</v>
      </c>
    </row>
    <row r="102">
      <c r="A102" s="21"/>
      <c r="B102" s="63" t="s">
        <v>404</v>
      </c>
      <c r="C102" s="38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3"/>
      <c r="X102" s="42"/>
      <c r="Y102" s="42"/>
    </row>
    <row r="103">
      <c r="A103" s="41" t="s">
        <v>404</v>
      </c>
      <c r="B103" s="62">
        <v>0.0</v>
      </c>
      <c r="C103" s="41" t="s">
        <v>405</v>
      </c>
      <c r="D103" s="30" t="s">
        <v>98</v>
      </c>
      <c r="E103" s="30" t="s">
        <v>109</v>
      </c>
      <c r="F103" s="30" t="s">
        <v>98</v>
      </c>
      <c r="G103" s="30" t="s">
        <v>98</v>
      </c>
      <c r="H103" s="30" t="s">
        <v>98</v>
      </c>
      <c r="I103" s="30" t="s">
        <v>98</v>
      </c>
      <c r="J103" s="30" t="s">
        <v>98</v>
      </c>
      <c r="K103" s="30" t="s">
        <v>109</v>
      </c>
      <c r="L103" s="30" t="s">
        <v>98</v>
      </c>
      <c r="M103" s="30" t="s">
        <v>98</v>
      </c>
      <c r="N103" s="30" t="s">
        <v>109</v>
      </c>
      <c r="O103" s="30" t="s">
        <v>98</v>
      </c>
      <c r="P103" s="30" t="s">
        <v>109</v>
      </c>
      <c r="Q103" s="30" t="s">
        <v>98</v>
      </c>
      <c r="R103" s="30" t="s">
        <v>98</v>
      </c>
      <c r="S103" s="30" t="s">
        <v>98</v>
      </c>
      <c r="T103" s="30" t="s">
        <v>98</v>
      </c>
      <c r="U103" s="30" t="s">
        <v>109</v>
      </c>
      <c r="V103" s="30" t="s">
        <v>98</v>
      </c>
      <c r="W103" s="31" t="s">
        <v>98</v>
      </c>
      <c r="X103" s="56">
        <f>countif(D103:M103,"Y")+countif(O103:W103,"Y")</f>
        <v>4</v>
      </c>
      <c r="Y103" s="45">
        <f>COUNTIF(D103:M103,"N")+COUNTIF(O103:W103,"N")</f>
        <v>15</v>
      </c>
    </row>
    <row r="104">
      <c r="A104" s="21"/>
      <c r="B104" s="63" t="s">
        <v>406</v>
      </c>
      <c r="C104" s="38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3"/>
      <c r="X104" s="42"/>
      <c r="Y104" s="42"/>
    </row>
    <row r="105">
      <c r="A105" s="41" t="s">
        <v>406</v>
      </c>
      <c r="B105" s="62">
        <v>1.0</v>
      </c>
      <c r="C105" s="41" t="s">
        <v>407</v>
      </c>
      <c r="D105" s="30" t="s">
        <v>109</v>
      </c>
      <c r="E105" s="30" t="s">
        <v>109</v>
      </c>
      <c r="F105" s="30" t="s">
        <v>109</v>
      </c>
      <c r="G105" s="30" t="s">
        <v>109</v>
      </c>
      <c r="H105" s="30" t="s">
        <v>109</v>
      </c>
      <c r="I105" s="30" t="s">
        <v>109</v>
      </c>
      <c r="J105" s="30" t="s">
        <v>109</v>
      </c>
      <c r="K105" s="30" t="s">
        <v>109</v>
      </c>
      <c r="L105" s="30" t="s">
        <v>109</v>
      </c>
      <c r="M105" s="30" t="s">
        <v>109</v>
      </c>
      <c r="N105" s="30" t="s">
        <v>98</v>
      </c>
      <c r="O105" s="30" t="s">
        <v>109</v>
      </c>
      <c r="P105" s="30" t="s">
        <v>109</v>
      </c>
      <c r="Q105" s="30" t="s">
        <v>109</v>
      </c>
      <c r="R105" s="30" t="s">
        <v>109</v>
      </c>
      <c r="S105" s="30" t="s">
        <v>109</v>
      </c>
      <c r="T105" s="30" t="s">
        <v>109</v>
      </c>
      <c r="U105" s="30" t="s">
        <v>109</v>
      </c>
      <c r="V105" s="30" t="s">
        <v>109</v>
      </c>
      <c r="W105" s="31" t="s">
        <v>109</v>
      </c>
      <c r="X105" s="56">
        <f t="shared" ref="X105:X131" si="13">countif(D105:M105,"Y")+countif(O105:W105,"Y")</f>
        <v>19</v>
      </c>
      <c r="Y105" s="45">
        <f t="shared" ref="Y105:Y131" si="14">COUNTIF(D105:M105,"N")+COUNTIF(O105:W105,"N")</f>
        <v>0</v>
      </c>
    </row>
    <row r="106">
      <c r="A106" s="41" t="s">
        <v>406</v>
      </c>
      <c r="B106" s="62">
        <v>2.0</v>
      </c>
      <c r="C106" s="41" t="s">
        <v>408</v>
      </c>
      <c r="D106" s="30" t="s">
        <v>109</v>
      </c>
      <c r="E106" s="30" t="s">
        <v>109</v>
      </c>
      <c r="F106" s="30" t="s">
        <v>109</v>
      </c>
      <c r="G106" s="30" t="s">
        <v>109</v>
      </c>
      <c r="H106" s="30" t="s">
        <v>109</v>
      </c>
      <c r="I106" s="30" t="s">
        <v>109</v>
      </c>
      <c r="J106" s="30" t="s">
        <v>109</v>
      </c>
      <c r="K106" s="30" t="s">
        <v>109</v>
      </c>
      <c r="L106" s="30" t="s">
        <v>109</v>
      </c>
      <c r="M106" s="30" t="s">
        <v>109</v>
      </c>
      <c r="N106" s="30" t="s">
        <v>98</v>
      </c>
      <c r="O106" s="30" t="s">
        <v>109</v>
      </c>
      <c r="P106" s="30" t="s">
        <v>109</v>
      </c>
      <c r="Q106" s="30" t="s">
        <v>109</v>
      </c>
      <c r="R106" s="30" t="s">
        <v>109</v>
      </c>
      <c r="S106" s="30" t="s">
        <v>109</v>
      </c>
      <c r="T106" s="30" t="s">
        <v>109</v>
      </c>
      <c r="U106" s="30" t="s">
        <v>109</v>
      </c>
      <c r="V106" s="30" t="s">
        <v>109</v>
      </c>
      <c r="W106" s="31" t="s">
        <v>109</v>
      </c>
      <c r="X106" s="56">
        <f t="shared" si="13"/>
        <v>19</v>
      </c>
      <c r="Y106" s="45">
        <f t="shared" si="14"/>
        <v>0</v>
      </c>
    </row>
    <row r="107">
      <c r="A107" s="41" t="s">
        <v>406</v>
      </c>
      <c r="B107" s="62">
        <v>3.0</v>
      </c>
      <c r="C107" s="41" t="s">
        <v>409</v>
      </c>
      <c r="D107" s="30" t="s">
        <v>109</v>
      </c>
      <c r="E107" s="30" t="s">
        <v>109</v>
      </c>
      <c r="F107" s="30" t="s">
        <v>109</v>
      </c>
      <c r="G107" s="30" t="s">
        <v>109</v>
      </c>
      <c r="H107" s="30" t="s">
        <v>109</v>
      </c>
      <c r="I107" s="30" t="s">
        <v>109</v>
      </c>
      <c r="J107" s="30" t="s">
        <v>109</v>
      </c>
      <c r="K107" s="30" t="s">
        <v>109</v>
      </c>
      <c r="L107" s="30" t="s">
        <v>109</v>
      </c>
      <c r="M107" s="30" t="s">
        <v>109</v>
      </c>
      <c r="N107" s="30" t="s">
        <v>204</v>
      </c>
      <c r="O107" s="30" t="s">
        <v>109</v>
      </c>
      <c r="P107" s="30" t="s">
        <v>109</v>
      </c>
      <c r="Q107" s="30" t="s">
        <v>109</v>
      </c>
      <c r="R107" s="30" t="s">
        <v>109</v>
      </c>
      <c r="S107" s="30" t="s">
        <v>109</v>
      </c>
      <c r="T107" s="30" t="s">
        <v>109</v>
      </c>
      <c r="U107" s="30" t="s">
        <v>109</v>
      </c>
      <c r="V107" s="30" t="s">
        <v>109</v>
      </c>
      <c r="W107" s="31" t="s">
        <v>109</v>
      </c>
      <c r="X107" s="56">
        <f t="shared" si="13"/>
        <v>19</v>
      </c>
      <c r="Y107" s="45">
        <f t="shared" si="14"/>
        <v>0</v>
      </c>
    </row>
    <row r="108">
      <c r="A108" s="41" t="s">
        <v>406</v>
      </c>
      <c r="B108" s="62">
        <v>4.0</v>
      </c>
      <c r="C108" s="41" t="s">
        <v>410</v>
      </c>
      <c r="D108" s="30" t="s">
        <v>109</v>
      </c>
      <c r="E108" s="30" t="s">
        <v>109</v>
      </c>
      <c r="F108" s="30" t="s">
        <v>204</v>
      </c>
      <c r="G108" s="30" t="s">
        <v>204</v>
      </c>
      <c r="H108" s="30" t="s">
        <v>204</v>
      </c>
      <c r="I108" s="30" t="s">
        <v>204</v>
      </c>
      <c r="J108" s="30" t="s">
        <v>109</v>
      </c>
      <c r="K108" s="30" t="s">
        <v>109</v>
      </c>
      <c r="L108" s="30" t="s">
        <v>109</v>
      </c>
      <c r="M108" s="30" t="s">
        <v>109</v>
      </c>
      <c r="N108" s="30" t="s">
        <v>204</v>
      </c>
      <c r="O108" s="30" t="s">
        <v>109</v>
      </c>
      <c r="P108" s="30" t="s">
        <v>109</v>
      </c>
      <c r="Q108" s="30" t="s">
        <v>109</v>
      </c>
      <c r="R108" s="30" t="s">
        <v>109</v>
      </c>
      <c r="S108" s="30" t="s">
        <v>109</v>
      </c>
      <c r="T108" s="30" t="s">
        <v>109</v>
      </c>
      <c r="U108" s="30" t="s">
        <v>109</v>
      </c>
      <c r="V108" s="30" t="s">
        <v>109</v>
      </c>
      <c r="W108" s="31" t="s">
        <v>109</v>
      </c>
      <c r="X108" s="56">
        <f t="shared" si="13"/>
        <v>15</v>
      </c>
      <c r="Y108" s="45">
        <f t="shared" si="14"/>
        <v>0</v>
      </c>
    </row>
    <row r="109">
      <c r="A109" s="41" t="s">
        <v>406</v>
      </c>
      <c r="B109" s="62">
        <v>5.0</v>
      </c>
      <c r="C109" s="41" t="s">
        <v>411</v>
      </c>
      <c r="D109" s="30" t="s">
        <v>98</v>
      </c>
      <c r="E109" s="30" t="s">
        <v>109</v>
      </c>
      <c r="F109" s="30" t="s">
        <v>98</v>
      </c>
      <c r="G109" s="30" t="s">
        <v>98</v>
      </c>
      <c r="H109" s="30" t="s">
        <v>98</v>
      </c>
      <c r="I109" s="30" t="s">
        <v>98</v>
      </c>
      <c r="J109" s="30" t="s">
        <v>98</v>
      </c>
      <c r="K109" s="30" t="s">
        <v>109</v>
      </c>
      <c r="L109" s="30" t="s">
        <v>98</v>
      </c>
      <c r="M109" s="30" t="s">
        <v>204</v>
      </c>
      <c r="N109" s="30" t="s">
        <v>204</v>
      </c>
      <c r="O109" s="30" t="s">
        <v>98</v>
      </c>
      <c r="P109" s="30" t="s">
        <v>109</v>
      </c>
      <c r="Q109" s="30" t="s">
        <v>98</v>
      </c>
      <c r="R109" s="30" t="s">
        <v>98</v>
      </c>
      <c r="S109" s="30" t="s">
        <v>109</v>
      </c>
      <c r="T109" s="30" t="s">
        <v>98</v>
      </c>
      <c r="U109" s="30" t="s">
        <v>109</v>
      </c>
      <c r="V109" s="30" t="s">
        <v>98</v>
      </c>
      <c r="W109" s="31" t="s">
        <v>98</v>
      </c>
      <c r="X109" s="56">
        <f t="shared" si="13"/>
        <v>5</v>
      </c>
      <c r="Y109" s="45">
        <f t="shared" si="14"/>
        <v>13</v>
      </c>
    </row>
    <row r="110">
      <c r="A110" s="41" t="s">
        <v>406</v>
      </c>
      <c r="B110" s="62">
        <v>6.0</v>
      </c>
      <c r="C110" s="41" t="s">
        <v>412</v>
      </c>
      <c r="D110" s="30" t="s">
        <v>109</v>
      </c>
      <c r="E110" s="30" t="s">
        <v>109</v>
      </c>
      <c r="F110" s="30" t="s">
        <v>109</v>
      </c>
      <c r="G110" s="30" t="s">
        <v>109</v>
      </c>
      <c r="H110" s="30" t="s">
        <v>109</v>
      </c>
      <c r="I110" s="30" t="s">
        <v>109</v>
      </c>
      <c r="J110" s="30" t="s">
        <v>109</v>
      </c>
      <c r="K110" s="30" t="s">
        <v>109</v>
      </c>
      <c r="L110" s="30" t="s">
        <v>109</v>
      </c>
      <c r="M110" s="30" t="s">
        <v>109</v>
      </c>
      <c r="N110" s="30" t="s">
        <v>98</v>
      </c>
      <c r="O110" s="30" t="s">
        <v>109</v>
      </c>
      <c r="P110" s="30" t="s">
        <v>109</v>
      </c>
      <c r="Q110" s="30" t="s">
        <v>109</v>
      </c>
      <c r="R110" s="30" t="s">
        <v>109</v>
      </c>
      <c r="S110" s="30" t="s">
        <v>109</v>
      </c>
      <c r="T110" s="30" t="s">
        <v>109</v>
      </c>
      <c r="U110" s="30" t="s">
        <v>109</v>
      </c>
      <c r="V110" s="30" t="s">
        <v>109</v>
      </c>
      <c r="W110" s="31" t="s">
        <v>109</v>
      </c>
      <c r="X110" s="56">
        <f t="shared" si="13"/>
        <v>19</v>
      </c>
      <c r="Y110" s="45">
        <f t="shared" si="14"/>
        <v>0</v>
      </c>
    </row>
    <row r="111">
      <c r="A111" s="41" t="s">
        <v>406</v>
      </c>
      <c r="B111" s="62">
        <v>7.0</v>
      </c>
      <c r="C111" s="41" t="s">
        <v>413</v>
      </c>
      <c r="D111" s="30" t="s">
        <v>98</v>
      </c>
      <c r="E111" s="30" t="s">
        <v>109</v>
      </c>
      <c r="F111" s="30" t="s">
        <v>109</v>
      </c>
      <c r="G111" s="30" t="s">
        <v>98</v>
      </c>
      <c r="H111" s="30" t="s">
        <v>98</v>
      </c>
      <c r="I111" s="30" t="s">
        <v>109</v>
      </c>
      <c r="J111" s="30" t="s">
        <v>98</v>
      </c>
      <c r="K111" s="30" t="s">
        <v>109</v>
      </c>
      <c r="L111" s="30" t="s">
        <v>98</v>
      </c>
      <c r="M111" s="30" t="s">
        <v>98</v>
      </c>
      <c r="N111" s="30" t="s">
        <v>109</v>
      </c>
      <c r="O111" s="30" t="s">
        <v>98</v>
      </c>
      <c r="P111" s="30" t="s">
        <v>109</v>
      </c>
      <c r="Q111" s="30" t="s">
        <v>98</v>
      </c>
      <c r="R111" s="30" t="s">
        <v>109</v>
      </c>
      <c r="S111" s="30" t="s">
        <v>109</v>
      </c>
      <c r="T111" s="30" t="s">
        <v>109</v>
      </c>
      <c r="U111" s="30" t="s">
        <v>109</v>
      </c>
      <c r="V111" s="30" t="s">
        <v>98</v>
      </c>
      <c r="W111" s="31" t="s">
        <v>98</v>
      </c>
      <c r="X111" s="56">
        <f t="shared" si="13"/>
        <v>9</v>
      </c>
      <c r="Y111" s="45">
        <f t="shared" si="14"/>
        <v>10</v>
      </c>
    </row>
    <row r="112">
      <c r="A112" s="41" t="s">
        <v>406</v>
      </c>
      <c r="B112" s="62">
        <v>8.0</v>
      </c>
      <c r="C112" s="41" t="s">
        <v>203</v>
      </c>
      <c r="D112" s="30" t="s">
        <v>109</v>
      </c>
      <c r="E112" s="30" t="s">
        <v>109</v>
      </c>
      <c r="F112" s="30" t="s">
        <v>109</v>
      </c>
      <c r="G112" s="30" t="s">
        <v>109</v>
      </c>
      <c r="H112" s="30" t="s">
        <v>109</v>
      </c>
      <c r="I112" s="30" t="s">
        <v>109</v>
      </c>
      <c r="J112" s="30" t="s">
        <v>109</v>
      </c>
      <c r="K112" s="30" t="s">
        <v>109</v>
      </c>
      <c r="L112" s="30" t="s">
        <v>109</v>
      </c>
      <c r="M112" s="30" t="s">
        <v>109</v>
      </c>
      <c r="N112" s="30" t="s">
        <v>204</v>
      </c>
      <c r="O112" s="30" t="s">
        <v>109</v>
      </c>
      <c r="P112" s="30" t="s">
        <v>109</v>
      </c>
      <c r="Q112" s="30" t="s">
        <v>109</v>
      </c>
      <c r="R112" s="30" t="s">
        <v>204</v>
      </c>
      <c r="S112" s="30" t="s">
        <v>109</v>
      </c>
      <c r="T112" s="30" t="s">
        <v>109</v>
      </c>
      <c r="U112" s="30" t="s">
        <v>109</v>
      </c>
      <c r="V112" s="30" t="s">
        <v>109</v>
      </c>
      <c r="W112" s="31" t="s">
        <v>109</v>
      </c>
      <c r="X112" s="56">
        <f t="shared" si="13"/>
        <v>18</v>
      </c>
      <c r="Y112" s="45">
        <f t="shared" si="14"/>
        <v>0</v>
      </c>
    </row>
    <row r="113">
      <c r="A113" s="41" t="s">
        <v>406</v>
      </c>
      <c r="B113" s="62">
        <v>9.0</v>
      </c>
      <c r="C113" s="41" t="s">
        <v>414</v>
      </c>
      <c r="D113" s="30" t="s">
        <v>98</v>
      </c>
      <c r="E113" s="30" t="s">
        <v>109</v>
      </c>
      <c r="F113" s="30" t="s">
        <v>98</v>
      </c>
      <c r="G113" s="30" t="s">
        <v>98</v>
      </c>
      <c r="H113" s="30" t="s">
        <v>98</v>
      </c>
      <c r="I113" s="30" t="s">
        <v>98</v>
      </c>
      <c r="J113" s="30" t="s">
        <v>98</v>
      </c>
      <c r="K113" s="30" t="s">
        <v>109</v>
      </c>
      <c r="L113" s="30" t="s">
        <v>98</v>
      </c>
      <c r="M113" s="30" t="s">
        <v>98</v>
      </c>
      <c r="N113" s="30" t="s">
        <v>109</v>
      </c>
      <c r="O113" s="30" t="s">
        <v>98</v>
      </c>
      <c r="P113" s="30" t="s">
        <v>109</v>
      </c>
      <c r="Q113" s="30" t="s">
        <v>98</v>
      </c>
      <c r="R113" s="30" t="s">
        <v>98</v>
      </c>
      <c r="S113" s="30" t="s">
        <v>98</v>
      </c>
      <c r="T113" s="30" t="s">
        <v>98</v>
      </c>
      <c r="U113" s="30" t="s">
        <v>109</v>
      </c>
      <c r="V113" s="30" t="s">
        <v>98</v>
      </c>
      <c r="W113" s="31" t="s">
        <v>98</v>
      </c>
      <c r="X113" s="56">
        <f t="shared" si="13"/>
        <v>4</v>
      </c>
      <c r="Y113" s="45">
        <f t="shared" si="14"/>
        <v>15</v>
      </c>
    </row>
    <row r="114">
      <c r="A114" s="41" t="s">
        <v>406</v>
      </c>
      <c r="B114" s="62">
        <v>10.0</v>
      </c>
      <c r="C114" s="41" t="s">
        <v>415</v>
      </c>
      <c r="D114" s="30" t="s">
        <v>98</v>
      </c>
      <c r="E114" s="30" t="s">
        <v>109</v>
      </c>
      <c r="F114" s="30" t="s">
        <v>98</v>
      </c>
      <c r="G114" s="30" t="s">
        <v>98</v>
      </c>
      <c r="H114" s="30" t="s">
        <v>204</v>
      </c>
      <c r="I114" s="30" t="s">
        <v>98</v>
      </c>
      <c r="J114" s="30" t="s">
        <v>98</v>
      </c>
      <c r="K114" s="30" t="s">
        <v>109</v>
      </c>
      <c r="L114" s="30" t="s">
        <v>98</v>
      </c>
      <c r="M114" s="30" t="s">
        <v>98</v>
      </c>
      <c r="N114" s="30" t="s">
        <v>109</v>
      </c>
      <c r="O114" s="30" t="s">
        <v>98</v>
      </c>
      <c r="P114" s="30" t="s">
        <v>109</v>
      </c>
      <c r="Q114" s="30" t="s">
        <v>98</v>
      </c>
      <c r="R114" s="30" t="s">
        <v>98</v>
      </c>
      <c r="S114" s="30" t="s">
        <v>98</v>
      </c>
      <c r="T114" s="30" t="s">
        <v>98</v>
      </c>
      <c r="U114" s="30" t="s">
        <v>109</v>
      </c>
      <c r="V114" s="30" t="s">
        <v>98</v>
      </c>
      <c r="W114" s="31" t="s">
        <v>98</v>
      </c>
      <c r="X114" s="56">
        <f t="shared" si="13"/>
        <v>4</v>
      </c>
      <c r="Y114" s="45">
        <f t="shared" si="14"/>
        <v>14</v>
      </c>
    </row>
    <row r="115">
      <c r="A115" s="41" t="s">
        <v>406</v>
      </c>
      <c r="B115" s="62">
        <v>11.0</v>
      </c>
      <c r="C115" s="41" t="s">
        <v>416</v>
      </c>
      <c r="D115" s="30" t="s">
        <v>109</v>
      </c>
      <c r="E115" s="30" t="s">
        <v>109</v>
      </c>
      <c r="F115" s="30" t="s">
        <v>109</v>
      </c>
      <c r="G115" s="30" t="s">
        <v>109</v>
      </c>
      <c r="H115" s="30" t="s">
        <v>109</v>
      </c>
      <c r="I115" s="30" t="s">
        <v>109</v>
      </c>
      <c r="J115" s="30" t="s">
        <v>109</v>
      </c>
      <c r="K115" s="30" t="s">
        <v>109</v>
      </c>
      <c r="L115" s="30" t="s">
        <v>109</v>
      </c>
      <c r="M115" s="30" t="s">
        <v>109</v>
      </c>
      <c r="N115" s="30" t="s">
        <v>98</v>
      </c>
      <c r="O115" s="30" t="s">
        <v>109</v>
      </c>
      <c r="P115" s="30" t="s">
        <v>109</v>
      </c>
      <c r="Q115" s="30" t="s">
        <v>109</v>
      </c>
      <c r="R115" s="30" t="s">
        <v>204</v>
      </c>
      <c r="S115" s="30" t="s">
        <v>109</v>
      </c>
      <c r="T115" s="30" t="s">
        <v>109</v>
      </c>
      <c r="U115" s="30" t="s">
        <v>109</v>
      </c>
      <c r="V115" s="30" t="s">
        <v>109</v>
      </c>
      <c r="W115" s="31" t="s">
        <v>109</v>
      </c>
      <c r="X115" s="56">
        <f t="shared" si="13"/>
        <v>18</v>
      </c>
      <c r="Y115" s="45">
        <f t="shared" si="14"/>
        <v>0</v>
      </c>
    </row>
    <row r="116">
      <c r="A116" s="41" t="s">
        <v>406</v>
      </c>
      <c r="B116" s="62">
        <v>12.0</v>
      </c>
      <c r="C116" s="41" t="s">
        <v>417</v>
      </c>
      <c r="D116" s="30" t="s">
        <v>109</v>
      </c>
      <c r="E116" s="30" t="s">
        <v>109</v>
      </c>
      <c r="F116" s="30" t="s">
        <v>109</v>
      </c>
      <c r="G116" s="30" t="s">
        <v>109</v>
      </c>
      <c r="H116" s="30" t="s">
        <v>109</v>
      </c>
      <c r="I116" s="30" t="s">
        <v>109</v>
      </c>
      <c r="J116" s="30" t="s">
        <v>109</v>
      </c>
      <c r="K116" s="30" t="s">
        <v>109</v>
      </c>
      <c r="L116" s="30" t="s">
        <v>109</v>
      </c>
      <c r="M116" s="30" t="s">
        <v>109</v>
      </c>
      <c r="N116" s="30" t="s">
        <v>98</v>
      </c>
      <c r="O116" s="30" t="s">
        <v>109</v>
      </c>
      <c r="P116" s="30" t="s">
        <v>109</v>
      </c>
      <c r="Q116" s="30" t="s">
        <v>109</v>
      </c>
      <c r="R116" s="30" t="s">
        <v>109</v>
      </c>
      <c r="S116" s="30" t="s">
        <v>109</v>
      </c>
      <c r="T116" s="30" t="s">
        <v>109</v>
      </c>
      <c r="U116" s="30" t="s">
        <v>109</v>
      </c>
      <c r="V116" s="30" t="s">
        <v>109</v>
      </c>
      <c r="W116" s="31" t="s">
        <v>109</v>
      </c>
      <c r="X116" s="56">
        <f t="shared" si="13"/>
        <v>19</v>
      </c>
      <c r="Y116" s="45">
        <f t="shared" si="14"/>
        <v>0</v>
      </c>
    </row>
    <row r="117">
      <c r="A117" s="41" t="s">
        <v>406</v>
      </c>
      <c r="B117" s="62">
        <v>13.0</v>
      </c>
      <c r="C117" s="41" t="s">
        <v>201</v>
      </c>
      <c r="D117" s="30" t="s">
        <v>98</v>
      </c>
      <c r="E117" s="30" t="s">
        <v>109</v>
      </c>
      <c r="F117" s="30" t="s">
        <v>98</v>
      </c>
      <c r="G117" s="30" t="s">
        <v>98</v>
      </c>
      <c r="H117" s="30" t="s">
        <v>98</v>
      </c>
      <c r="I117" s="30" t="s">
        <v>98</v>
      </c>
      <c r="J117" s="30" t="s">
        <v>98</v>
      </c>
      <c r="K117" s="30" t="s">
        <v>109</v>
      </c>
      <c r="L117" s="30" t="s">
        <v>98</v>
      </c>
      <c r="M117" s="30" t="s">
        <v>98</v>
      </c>
      <c r="N117" s="30" t="s">
        <v>204</v>
      </c>
      <c r="O117" s="30" t="s">
        <v>98</v>
      </c>
      <c r="P117" s="30" t="s">
        <v>109</v>
      </c>
      <c r="Q117" s="30" t="s">
        <v>98</v>
      </c>
      <c r="R117" s="30" t="s">
        <v>98</v>
      </c>
      <c r="S117" s="30" t="s">
        <v>98</v>
      </c>
      <c r="T117" s="30" t="s">
        <v>98</v>
      </c>
      <c r="U117" s="30" t="s">
        <v>109</v>
      </c>
      <c r="V117" s="30" t="s">
        <v>98</v>
      </c>
      <c r="W117" s="31" t="s">
        <v>98</v>
      </c>
      <c r="X117" s="56">
        <f t="shared" si="13"/>
        <v>4</v>
      </c>
      <c r="Y117" s="45">
        <f t="shared" si="14"/>
        <v>15</v>
      </c>
    </row>
    <row r="118">
      <c r="A118" s="41" t="s">
        <v>406</v>
      </c>
      <c r="B118" s="62">
        <v>14.0</v>
      </c>
      <c r="C118" s="41" t="s">
        <v>418</v>
      </c>
      <c r="D118" s="30" t="s">
        <v>98</v>
      </c>
      <c r="E118" s="30" t="s">
        <v>109</v>
      </c>
      <c r="F118" s="30" t="s">
        <v>98</v>
      </c>
      <c r="G118" s="30" t="s">
        <v>98</v>
      </c>
      <c r="H118" s="30" t="s">
        <v>98</v>
      </c>
      <c r="I118" s="30" t="s">
        <v>98</v>
      </c>
      <c r="J118" s="30" t="s">
        <v>98</v>
      </c>
      <c r="K118" s="30" t="s">
        <v>109</v>
      </c>
      <c r="L118" s="30" t="s">
        <v>98</v>
      </c>
      <c r="M118" s="30" t="s">
        <v>98</v>
      </c>
      <c r="N118" s="30" t="s">
        <v>109</v>
      </c>
      <c r="O118" s="30" t="s">
        <v>98</v>
      </c>
      <c r="P118" s="30" t="s">
        <v>109</v>
      </c>
      <c r="Q118" s="30" t="s">
        <v>98</v>
      </c>
      <c r="R118" s="30" t="s">
        <v>98</v>
      </c>
      <c r="S118" s="30" t="s">
        <v>98</v>
      </c>
      <c r="T118" s="30" t="s">
        <v>98</v>
      </c>
      <c r="U118" s="30" t="s">
        <v>98</v>
      </c>
      <c r="V118" s="30" t="s">
        <v>98</v>
      </c>
      <c r="W118" s="31" t="s">
        <v>98</v>
      </c>
      <c r="X118" s="56">
        <f t="shared" si="13"/>
        <v>3</v>
      </c>
      <c r="Y118" s="45">
        <f t="shared" si="14"/>
        <v>16</v>
      </c>
    </row>
    <row r="119">
      <c r="A119" s="41" t="s">
        <v>406</v>
      </c>
      <c r="B119" s="62">
        <v>15.0</v>
      </c>
      <c r="C119" s="41" t="s">
        <v>205</v>
      </c>
      <c r="D119" s="30" t="s">
        <v>109</v>
      </c>
      <c r="E119" s="30" t="s">
        <v>109</v>
      </c>
      <c r="F119" s="30" t="s">
        <v>109</v>
      </c>
      <c r="G119" s="30" t="s">
        <v>109</v>
      </c>
      <c r="H119" s="30" t="s">
        <v>109</v>
      </c>
      <c r="I119" s="30" t="s">
        <v>109</v>
      </c>
      <c r="J119" s="30" t="s">
        <v>109</v>
      </c>
      <c r="K119" s="30" t="s">
        <v>109</v>
      </c>
      <c r="L119" s="30" t="s">
        <v>109</v>
      </c>
      <c r="M119" s="30" t="s">
        <v>109</v>
      </c>
      <c r="N119" s="30" t="s">
        <v>204</v>
      </c>
      <c r="O119" s="30" t="s">
        <v>109</v>
      </c>
      <c r="P119" s="30" t="s">
        <v>109</v>
      </c>
      <c r="Q119" s="30" t="s">
        <v>109</v>
      </c>
      <c r="R119" s="30" t="s">
        <v>109</v>
      </c>
      <c r="S119" s="30" t="s">
        <v>109</v>
      </c>
      <c r="T119" s="30" t="s">
        <v>109</v>
      </c>
      <c r="U119" s="30" t="s">
        <v>109</v>
      </c>
      <c r="V119" s="30" t="s">
        <v>109</v>
      </c>
      <c r="W119" s="31" t="s">
        <v>109</v>
      </c>
      <c r="X119" s="56">
        <f t="shared" si="13"/>
        <v>19</v>
      </c>
      <c r="Y119" s="45">
        <f t="shared" si="14"/>
        <v>0</v>
      </c>
    </row>
    <row r="120">
      <c r="A120" s="41" t="s">
        <v>406</v>
      </c>
      <c r="B120" s="62">
        <v>16.0</v>
      </c>
      <c r="C120" s="41" t="s">
        <v>419</v>
      </c>
      <c r="D120" s="30" t="s">
        <v>109</v>
      </c>
      <c r="E120" s="30" t="s">
        <v>109</v>
      </c>
      <c r="F120" s="30" t="s">
        <v>109</v>
      </c>
      <c r="G120" s="30" t="s">
        <v>109</v>
      </c>
      <c r="H120" s="30" t="s">
        <v>109</v>
      </c>
      <c r="I120" s="30" t="s">
        <v>109</v>
      </c>
      <c r="J120" s="30" t="s">
        <v>109</v>
      </c>
      <c r="K120" s="30" t="s">
        <v>109</v>
      </c>
      <c r="L120" s="30" t="s">
        <v>109</v>
      </c>
      <c r="M120" s="30" t="s">
        <v>204</v>
      </c>
      <c r="N120" s="30" t="s">
        <v>98</v>
      </c>
      <c r="O120" s="30" t="s">
        <v>109</v>
      </c>
      <c r="P120" s="30" t="s">
        <v>109</v>
      </c>
      <c r="Q120" s="30" t="s">
        <v>109</v>
      </c>
      <c r="R120" s="30" t="s">
        <v>109</v>
      </c>
      <c r="S120" s="30" t="s">
        <v>109</v>
      </c>
      <c r="T120" s="30" t="s">
        <v>109</v>
      </c>
      <c r="U120" s="30" t="s">
        <v>109</v>
      </c>
      <c r="V120" s="30" t="s">
        <v>109</v>
      </c>
      <c r="W120" s="31" t="s">
        <v>109</v>
      </c>
      <c r="X120" s="56">
        <f t="shared" si="13"/>
        <v>18</v>
      </c>
      <c r="Y120" s="45">
        <f t="shared" si="14"/>
        <v>0</v>
      </c>
    </row>
    <row r="121">
      <c r="A121" s="41" t="s">
        <v>406</v>
      </c>
      <c r="B121" s="62">
        <v>17.0</v>
      </c>
      <c r="C121" s="41" t="s">
        <v>420</v>
      </c>
      <c r="D121" s="30" t="s">
        <v>109</v>
      </c>
      <c r="E121" s="30" t="s">
        <v>109</v>
      </c>
      <c r="F121" s="30" t="s">
        <v>109</v>
      </c>
      <c r="G121" s="30" t="s">
        <v>109</v>
      </c>
      <c r="H121" s="30" t="s">
        <v>109</v>
      </c>
      <c r="I121" s="30" t="s">
        <v>109</v>
      </c>
      <c r="J121" s="30" t="s">
        <v>109</v>
      </c>
      <c r="K121" s="30" t="s">
        <v>204</v>
      </c>
      <c r="L121" s="30" t="s">
        <v>109</v>
      </c>
      <c r="M121" s="30" t="s">
        <v>109</v>
      </c>
      <c r="N121" s="30" t="s">
        <v>204</v>
      </c>
      <c r="O121" s="30" t="s">
        <v>109</v>
      </c>
      <c r="P121" s="30" t="s">
        <v>109</v>
      </c>
      <c r="Q121" s="30" t="s">
        <v>204</v>
      </c>
      <c r="R121" s="30" t="s">
        <v>109</v>
      </c>
      <c r="S121" s="30" t="s">
        <v>109</v>
      </c>
      <c r="T121" s="30" t="s">
        <v>109</v>
      </c>
      <c r="U121" s="30" t="s">
        <v>109</v>
      </c>
      <c r="V121" s="30" t="s">
        <v>109</v>
      </c>
      <c r="W121" s="31" t="s">
        <v>109</v>
      </c>
      <c r="X121" s="56">
        <f t="shared" si="13"/>
        <v>17</v>
      </c>
      <c r="Y121" s="45">
        <f t="shared" si="14"/>
        <v>0</v>
      </c>
    </row>
    <row r="122">
      <c r="A122" s="41" t="s">
        <v>406</v>
      </c>
      <c r="B122" s="62">
        <v>18.0</v>
      </c>
      <c r="C122" s="41" t="s">
        <v>421</v>
      </c>
      <c r="D122" s="30" t="s">
        <v>109</v>
      </c>
      <c r="E122" s="30" t="s">
        <v>109</v>
      </c>
      <c r="F122" s="30" t="s">
        <v>109</v>
      </c>
      <c r="G122" s="30" t="s">
        <v>109</v>
      </c>
      <c r="H122" s="30" t="s">
        <v>109</v>
      </c>
      <c r="I122" s="30" t="s">
        <v>109</v>
      </c>
      <c r="J122" s="30" t="s">
        <v>109</v>
      </c>
      <c r="K122" s="30" t="s">
        <v>109</v>
      </c>
      <c r="L122" s="30" t="s">
        <v>109</v>
      </c>
      <c r="M122" s="30" t="s">
        <v>109</v>
      </c>
      <c r="N122" s="30" t="s">
        <v>98</v>
      </c>
      <c r="O122" s="30" t="s">
        <v>109</v>
      </c>
      <c r="P122" s="30" t="s">
        <v>109</v>
      </c>
      <c r="Q122" s="30" t="s">
        <v>109</v>
      </c>
      <c r="R122" s="30" t="s">
        <v>109</v>
      </c>
      <c r="S122" s="30" t="s">
        <v>109</v>
      </c>
      <c r="T122" s="30" t="s">
        <v>109</v>
      </c>
      <c r="U122" s="30" t="s">
        <v>109</v>
      </c>
      <c r="V122" s="30" t="s">
        <v>109</v>
      </c>
      <c r="W122" s="31" t="s">
        <v>109</v>
      </c>
      <c r="X122" s="56">
        <f t="shared" si="13"/>
        <v>19</v>
      </c>
      <c r="Y122" s="45">
        <f t="shared" si="14"/>
        <v>0</v>
      </c>
    </row>
    <row r="123">
      <c r="A123" s="41" t="s">
        <v>406</v>
      </c>
      <c r="B123" s="62">
        <v>19.0</v>
      </c>
      <c r="C123" s="41" t="s">
        <v>422</v>
      </c>
      <c r="D123" s="30" t="s">
        <v>109</v>
      </c>
      <c r="E123" s="30" t="s">
        <v>109</v>
      </c>
      <c r="F123" s="30" t="s">
        <v>109</v>
      </c>
      <c r="G123" s="30" t="s">
        <v>109</v>
      </c>
      <c r="H123" s="30" t="s">
        <v>109</v>
      </c>
      <c r="I123" s="30" t="s">
        <v>109</v>
      </c>
      <c r="J123" s="30" t="s">
        <v>109</v>
      </c>
      <c r="K123" s="30" t="s">
        <v>109</v>
      </c>
      <c r="L123" s="30" t="s">
        <v>109</v>
      </c>
      <c r="M123" s="30" t="s">
        <v>109</v>
      </c>
      <c r="N123" s="30" t="s">
        <v>204</v>
      </c>
      <c r="O123" s="30" t="s">
        <v>109</v>
      </c>
      <c r="P123" s="30" t="s">
        <v>109</v>
      </c>
      <c r="Q123" s="30" t="s">
        <v>109</v>
      </c>
      <c r="R123" s="30" t="s">
        <v>109</v>
      </c>
      <c r="S123" s="30" t="s">
        <v>109</v>
      </c>
      <c r="T123" s="30" t="s">
        <v>109</v>
      </c>
      <c r="U123" s="30" t="s">
        <v>109</v>
      </c>
      <c r="V123" s="30" t="s">
        <v>109</v>
      </c>
      <c r="W123" s="31" t="s">
        <v>109</v>
      </c>
      <c r="X123" s="56">
        <f t="shared" si="13"/>
        <v>19</v>
      </c>
      <c r="Y123" s="45">
        <f t="shared" si="14"/>
        <v>0</v>
      </c>
    </row>
    <row r="124">
      <c r="A124" s="41" t="s">
        <v>406</v>
      </c>
      <c r="B124" s="62">
        <v>20.0</v>
      </c>
      <c r="C124" s="41" t="s">
        <v>423</v>
      </c>
      <c r="D124" s="30" t="s">
        <v>98</v>
      </c>
      <c r="E124" s="30" t="s">
        <v>98</v>
      </c>
      <c r="F124" s="30" t="s">
        <v>98</v>
      </c>
      <c r="G124" s="30" t="s">
        <v>98</v>
      </c>
      <c r="H124" s="30" t="s">
        <v>98</v>
      </c>
      <c r="I124" s="30" t="s">
        <v>98</v>
      </c>
      <c r="J124" s="30" t="s">
        <v>98</v>
      </c>
      <c r="K124" s="30" t="s">
        <v>109</v>
      </c>
      <c r="L124" s="30" t="s">
        <v>98</v>
      </c>
      <c r="M124" s="30" t="s">
        <v>98</v>
      </c>
      <c r="N124" s="30" t="s">
        <v>98</v>
      </c>
      <c r="O124" s="30" t="s">
        <v>98</v>
      </c>
      <c r="P124" s="30" t="s">
        <v>109</v>
      </c>
      <c r="Q124" s="30" t="s">
        <v>98</v>
      </c>
      <c r="R124" s="30" t="s">
        <v>98</v>
      </c>
      <c r="S124" s="30" t="s">
        <v>98</v>
      </c>
      <c r="T124" s="30" t="s">
        <v>98</v>
      </c>
      <c r="U124" s="30" t="s">
        <v>98</v>
      </c>
      <c r="V124" s="30" t="s">
        <v>98</v>
      </c>
      <c r="W124" s="31" t="s">
        <v>98</v>
      </c>
      <c r="X124" s="56">
        <f t="shared" si="13"/>
        <v>2</v>
      </c>
      <c r="Y124" s="45">
        <f t="shared" si="14"/>
        <v>17</v>
      </c>
    </row>
    <row r="125">
      <c r="A125" s="41" t="s">
        <v>406</v>
      </c>
      <c r="B125" s="62">
        <v>21.0</v>
      </c>
      <c r="C125" s="41" t="s">
        <v>424</v>
      </c>
      <c r="D125" s="30" t="s">
        <v>98</v>
      </c>
      <c r="E125" s="30" t="s">
        <v>98</v>
      </c>
      <c r="F125" s="30" t="s">
        <v>98</v>
      </c>
      <c r="G125" s="30" t="s">
        <v>204</v>
      </c>
      <c r="H125" s="30" t="s">
        <v>204</v>
      </c>
      <c r="I125" s="30" t="s">
        <v>98</v>
      </c>
      <c r="J125" s="30" t="s">
        <v>98</v>
      </c>
      <c r="K125" s="30" t="s">
        <v>109</v>
      </c>
      <c r="L125" s="30" t="s">
        <v>98</v>
      </c>
      <c r="M125" s="30" t="s">
        <v>98</v>
      </c>
      <c r="N125" s="30" t="s">
        <v>204</v>
      </c>
      <c r="O125" s="30" t="s">
        <v>98</v>
      </c>
      <c r="P125" s="30" t="s">
        <v>109</v>
      </c>
      <c r="Q125" s="30" t="s">
        <v>98</v>
      </c>
      <c r="R125" s="30" t="s">
        <v>204</v>
      </c>
      <c r="S125" s="30" t="s">
        <v>98</v>
      </c>
      <c r="T125" s="30" t="s">
        <v>98</v>
      </c>
      <c r="U125" s="30" t="s">
        <v>98</v>
      </c>
      <c r="V125" s="30" t="s">
        <v>98</v>
      </c>
      <c r="W125" s="31" t="s">
        <v>98</v>
      </c>
      <c r="X125" s="56">
        <f t="shared" si="13"/>
        <v>2</v>
      </c>
      <c r="Y125" s="45">
        <f t="shared" si="14"/>
        <v>14</v>
      </c>
    </row>
    <row r="126">
      <c r="A126" s="41" t="s">
        <v>406</v>
      </c>
      <c r="B126" s="62">
        <v>22.0</v>
      </c>
      <c r="C126" s="41" t="s">
        <v>425</v>
      </c>
      <c r="D126" s="30" t="s">
        <v>98</v>
      </c>
      <c r="E126" s="30" t="s">
        <v>109</v>
      </c>
      <c r="F126" s="30" t="s">
        <v>98</v>
      </c>
      <c r="G126" s="30" t="s">
        <v>98</v>
      </c>
      <c r="H126" s="30" t="s">
        <v>98</v>
      </c>
      <c r="I126" s="30" t="s">
        <v>98</v>
      </c>
      <c r="J126" s="30" t="s">
        <v>98</v>
      </c>
      <c r="K126" s="30" t="s">
        <v>204</v>
      </c>
      <c r="L126" s="30" t="s">
        <v>98</v>
      </c>
      <c r="M126" s="30" t="s">
        <v>98</v>
      </c>
      <c r="N126" s="30" t="s">
        <v>109</v>
      </c>
      <c r="O126" s="30" t="s">
        <v>98</v>
      </c>
      <c r="P126" s="30" t="s">
        <v>98</v>
      </c>
      <c r="Q126" s="30" t="s">
        <v>98</v>
      </c>
      <c r="R126" s="30" t="s">
        <v>98</v>
      </c>
      <c r="S126" s="30" t="s">
        <v>98</v>
      </c>
      <c r="T126" s="30" t="s">
        <v>98</v>
      </c>
      <c r="U126" s="30" t="s">
        <v>98</v>
      </c>
      <c r="V126" s="30" t="s">
        <v>98</v>
      </c>
      <c r="W126" s="31" t="s">
        <v>98</v>
      </c>
      <c r="X126" s="56">
        <f t="shared" si="13"/>
        <v>1</v>
      </c>
      <c r="Y126" s="45">
        <f t="shared" si="14"/>
        <v>17</v>
      </c>
    </row>
    <row r="127">
      <c r="A127" s="41" t="s">
        <v>406</v>
      </c>
      <c r="B127" s="62">
        <v>23.0</v>
      </c>
      <c r="C127" s="41" t="s">
        <v>426</v>
      </c>
      <c r="D127" s="30" t="s">
        <v>98</v>
      </c>
      <c r="E127" s="30" t="s">
        <v>109</v>
      </c>
      <c r="F127" s="30" t="s">
        <v>98</v>
      </c>
      <c r="G127" s="30" t="s">
        <v>98</v>
      </c>
      <c r="H127" s="30" t="s">
        <v>98</v>
      </c>
      <c r="I127" s="30" t="s">
        <v>98</v>
      </c>
      <c r="J127" s="30" t="s">
        <v>98</v>
      </c>
      <c r="K127" s="30" t="s">
        <v>109</v>
      </c>
      <c r="L127" s="30" t="s">
        <v>98</v>
      </c>
      <c r="M127" s="30" t="s">
        <v>98</v>
      </c>
      <c r="N127" s="30" t="s">
        <v>109</v>
      </c>
      <c r="O127" s="30" t="s">
        <v>98</v>
      </c>
      <c r="P127" s="30" t="s">
        <v>109</v>
      </c>
      <c r="Q127" s="30" t="s">
        <v>98</v>
      </c>
      <c r="R127" s="30" t="s">
        <v>98</v>
      </c>
      <c r="S127" s="30" t="s">
        <v>109</v>
      </c>
      <c r="T127" s="30" t="s">
        <v>98</v>
      </c>
      <c r="U127" s="30" t="s">
        <v>98</v>
      </c>
      <c r="V127" s="30" t="s">
        <v>98</v>
      </c>
      <c r="W127" s="31" t="s">
        <v>98</v>
      </c>
      <c r="X127" s="56">
        <f t="shared" si="13"/>
        <v>4</v>
      </c>
      <c r="Y127" s="45">
        <f t="shared" si="14"/>
        <v>15</v>
      </c>
    </row>
    <row r="128">
      <c r="A128" s="41" t="s">
        <v>406</v>
      </c>
      <c r="B128" s="62">
        <v>24.0</v>
      </c>
      <c r="C128" s="41" t="s">
        <v>427</v>
      </c>
      <c r="D128" s="30" t="s">
        <v>204</v>
      </c>
      <c r="E128" s="30" t="s">
        <v>98</v>
      </c>
      <c r="F128" s="30" t="s">
        <v>98</v>
      </c>
      <c r="G128" s="30" t="s">
        <v>98</v>
      </c>
      <c r="H128" s="30" t="s">
        <v>98</v>
      </c>
      <c r="I128" s="30" t="s">
        <v>98</v>
      </c>
      <c r="J128" s="30" t="s">
        <v>98</v>
      </c>
      <c r="K128" s="30" t="s">
        <v>109</v>
      </c>
      <c r="L128" s="30" t="s">
        <v>98</v>
      </c>
      <c r="M128" s="30" t="s">
        <v>98</v>
      </c>
      <c r="N128" s="30" t="s">
        <v>109</v>
      </c>
      <c r="O128" s="30" t="s">
        <v>204</v>
      </c>
      <c r="P128" s="30" t="s">
        <v>109</v>
      </c>
      <c r="Q128" s="30" t="s">
        <v>98</v>
      </c>
      <c r="R128" s="30" t="s">
        <v>98</v>
      </c>
      <c r="S128" s="30" t="s">
        <v>98</v>
      </c>
      <c r="T128" s="30" t="s">
        <v>98</v>
      </c>
      <c r="U128" s="30" t="s">
        <v>109</v>
      </c>
      <c r="V128" s="30" t="s">
        <v>204</v>
      </c>
      <c r="W128" s="31" t="s">
        <v>98</v>
      </c>
      <c r="X128" s="56">
        <f t="shared" si="13"/>
        <v>3</v>
      </c>
      <c r="Y128" s="45">
        <f t="shared" si="14"/>
        <v>13</v>
      </c>
    </row>
    <row r="129">
      <c r="A129" s="41" t="s">
        <v>406</v>
      </c>
      <c r="B129" s="62">
        <v>25.0</v>
      </c>
      <c r="C129" s="41" t="s">
        <v>428</v>
      </c>
      <c r="D129" s="30" t="s">
        <v>109</v>
      </c>
      <c r="E129" s="30" t="s">
        <v>109</v>
      </c>
      <c r="F129" s="30" t="s">
        <v>109</v>
      </c>
      <c r="G129" s="30" t="s">
        <v>109</v>
      </c>
      <c r="H129" s="30" t="s">
        <v>109</v>
      </c>
      <c r="I129" s="30" t="s">
        <v>109</v>
      </c>
      <c r="J129" s="30" t="s">
        <v>98</v>
      </c>
      <c r="K129" s="30" t="s">
        <v>109</v>
      </c>
      <c r="L129" s="30" t="s">
        <v>109</v>
      </c>
      <c r="M129" s="30" t="s">
        <v>109</v>
      </c>
      <c r="N129" s="30" t="s">
        <v>204</v>
      </c>
      <c r="O129" s="30" t="s">
        <v>109</v>
      </c>
      <c r="P129" s="30" t="s">
        <v>109</v>
      </c>
      <c r="Q129" s="30" t="s">
        <v>109</v>
      </c>
      <c r="R129" s="30" t="s">
        <v>109</v>
      </c>
      <c r="S129" s="30" t="s">
        <v>109</v>
      </c>
      <c r="T129" s="30" t="s">
        <v>109</v>
      </c>
      <c r="U129" s="30" t="s">
        <v>109</v>
      </c>
      <c r="V129" s="30" t="s">
        <v>109</v>
      </c>
      <c r="W129" s="31" t="s">
        <v>109</v>
      </c>
      <c r="X129" s="56">
        <f t="shared" si="13"/>
        <v>18</v>
      </c>
      <c r="Y129" s="45">
        <f t="shared" si="14"/>
        <v>1</v>
      </c>
    </row>
    <row r="130">
      <c r="A130" s="41" t="s">
        <v>406</v>
      </c>
      <c r="B130" s="62">
        <v>26.0</v>
      </c>
      <c r="C130" s="41" t="s">
        <v>429</v>
      </c>
      <c r="D130" s="30" t="s">
        <v>109</v>
      </c>
      <c r="E130" s="30" t="s">
        <v>109</v>
      </c>
      <c r="F130" s="30" t="s">
        <v>109</v>
      </c>
      <c r="G130" s="30" t="s">
        <v>109</v>
      </c>
      <c r="H130" s="30" t="s">
        <v>109</v>
      </c>
      <c r="I130" s="30" t="s">
        <v>109</v>
      </c>
      <c r="J130" s="30" t="s">
        <v>98</v>
      </c>
      <c r="K130" s="30" t="s">
        <v>109</v>
      </c>
      <c r="L130" s="30" t="s">
        <v>109</v>
      </c>
      <c r="M130" s="30" t="s">
        <v>109</v>
      </c>
      <c r="N130" s="30" t="s">
        <v>98</v>
      </c>
      <c r="O130" s="30" t="s">
        <v>109</v>
      </c>
      <c r="P130" s="30" t="s">
        <v>109</v>
      </c>
      <c r="Q130" s="30" t="s">
        <v>109</v>
      </c>
      <c r="R130" s="30" t="s">
        <v>109</v>
      </c>
      <c r="S130" s="30" t="s">
        <v>109</v>
      </c>
      <c r="T130" s="30" t="s">
        <v>109</v>
      </c>
      <c r="U130" s="30" t="s">
        <v>109</v>
      </c>
      <c r="V130" s="30" t="s">
        <v>109</v>
      </c>
      <c r="W130" s="31" t="s">
        <v>109</v>
      </c>
      <c r="X130" s="56">
        <f t="shared" si="13"/>
        <v>18</v>
      </c>
      <c r="Y130" s="45">
        <f t="shared" si="14"/>
        <v>1</v>
      </c>
    </row>
    <row r="131">
      <c r="A131" s="41" t="s">
        <v>406</v>
      </c>
      <c r="B131" s="62">
        <v>27.0</v>
      </c>
      <c r="C131" s="41" t="s">
        <v>430</v>
      </c>
      <c r="D131" s="30" t="s">
        <v>109</v>
      </c>
      <c r="E131" s="30" t="s">
        <v>109</v>
      </c>
      <c r="F131" s="30" t="s">
        <v>109</v>
      </c>
      <c r="G131" s="30" t="s">
        <v>109</v>
      </c>
      <c r="H131" s="30" t="s">
        <v>109</v>
      </c>
      <c r="I131" s="30" t="s">
        <v>109</v>
      </c>
      <c r="J131" s="30" t="s">
        <v>98</v>
      </c>
      <c r="K131" s="30" t="s">
        <v>109</v>
      </c>
      <c r="L131" s="30" t="s">
        <v>109</v>
      </c>
      <c r="M131" s="30" t="s">
        <v>109</v>
      </c>
      <c r="N131" s="30" t="s">
        <v>204</v>
      </c>
      <c r="O131" s="30" t="s">
        <v>109</v>
      </c>
      <c r="P131" s="30" t="s">
        <v>109</v>
      </c>
      <c r="Q131" s="30" t="s">
        <v>109</v>
      </c>
      <c r="R131" s="30" t="s">
        <v>109</v>
      </c>
      <c r="S131" s="30" t="s">
        <v>109</v>
      </c>
      <c r="T131" s="30" t="s">
        <v>109</v>
      </c>
      <c r="U131" s="30" t="s">
        <v>109</v>
      </c>
      <c r="V131" s="30" t="s">
        <v>109</v>
      </c>
      <c r="W131" s="31" t="s">
        <v>109</v>
      </c>
      <c r="X131" s="56">
        <f t="shared" si="13"/>
        <v>18</v>
      </c>
      <c r="Y131" s="45">
        <f t="shared" si="14"/>
        <v>1</v>
      </c>
    </row>
    <row r="132">
      <c r="A132" s="21"/>
      <c r="B132" s="63" t="s">
        <v>431</v>
      </c>
      <c r="C132" s="38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3"/>
      <c r="X132" s="42"/>
      <c r="Y132" s="42"/>
    </row>
    <row r="133">
      <c r="A133" s="41" t="s">
        <v>431</v>
      </c>
      <c r="B133" s="62">
        <v>1.0</v>
      </c>
      <c r="C133" s="41" t="s">
        <v>432</v>
      </c>
      <c r="D133" s="30" t="s">
        <v>109</v>
      </c>
      <c r="E133" s="30" t="s">
        <v>109</v>
      </c>
      <c r="F133" s="30" t="s">
        <v>109</v>
      </c>
      <c r="G133" s="30" t="s">
        <v>109</v>
      </c>
      <c r="H133" s="30" t="s">
        <v>109</v>
      </c>
      <c r="I133" s="30" t="s">
        <v>109</v>
      </c>
      <c r="J133" s="30" t="s">
        <v>109</v>
      </c>
      <c r="K133" s="30" t="s">
        <v>109</v>
      </c>
      <c r="L133" s="30" t="s">
        <v>109</v>
      </c>
      <c r="M133" s="30" t="s">
        <v>109</v>
      </c>
      <c r="N133" s="30" t="s">
        <v>204</v>
      </c>
      <c r="O133" s="30" t="s">
        <v>109</v>
      </c>
      <c r="P133" s="30" t="s">
        <v>109</v>
      </c>
      <c r="Q133" s="30" t="s">
        <v>109</v>
      </c>
      <c r="R133" s="30" t="s">
        <v>109</v>
      </c>
      <c r="S133" s="30" t="s">
        <v>109</v>
      </c>
      <c r="T133" s="30" t="s">
        <v>109</v>
      </c>
      <c r="U133" s="30" t="s">
        <v>109</v>
      </c>
      <c r="V133" s="30" t="s">
        <v>109</v>
      </c>
      <c r="W133" s="31" t="s">
        <v>109</v>
      </c>
      <c r="X133" s="56">
        <f t="shared" ref="X133:X147" si="15">countif(D133:M133,"Y")+countif(O133:W133,"Y")</f>
        <v>19</v>
      </c>
      <c r="Y133" s="45">
        <f t="shared" ref="Y133:Y147" si="16">COUNTIF(D133:M133,"N")+COUNTIF(O133:W133,"N")</f>
        <v>0</v>
      </c>
    </row>
    <row r="134">
      <c r="A134" s="41" t="s">
        <v>431</v>
      </c>
      <c r="B134" s="62">
        <v>2.0</v>
      </c>
      <c r="C134" s="41" t="s">
        <v>433</v>
      </c>
      <c r="D134" s="30" t="s">
        <v>98</v>
      </c>
      <c r="E134" s="30" t="s">
        <v>109</v>
      </c>
      <c r="F134" s="30" t="s">
        <v>98</v>
      </c>
      <c r="G134" s="30" t="s">
        <v>109</v>
      </c>
      <c r="H134" s="30" t="s">
        <v>109</v>
      </c>
      <c r="I134" s="30" t="s">
        <v>98</v>
      </c>
      <c r="J134" s="30" t="s">
        <v>98</v>
      </c>
      <c r="K134" s="30" t="s">
        <v>109</v>
      </c>
      <c r="L134" s="30" t="s">
        <v>98</v>
      </c>
      <c r="M134" s="30" t="s">
        <v>98</v>
      </c>
      <c r="N134" s="30" t="s">
        <v>109</v>
      </c>
      <c r="O134" s="30" t="s">
        <v>98</v>
      </c>
      <c r="P134" s="30" t="s">
        <v>109</v>
      </c>
      <c r="Q134" s="30" t="s">
        <v>98</v>
      </c>
      <c r="R134" s="30" t="s">
        <v>109</v>
      </c>
      <c r="S134" s="30" t="s">
        <v>109</v>
      </c>
      <c r="T134" s="30" t="s">
        <v>109</v>
      </c>
      <c r="U134" s="30" t="s">
        <v>109</v>
      </c>
      <c r="V134" s="30" t="s">
        <v>98</v>
      </c>
      <c r="W134" s="31" t="s">
        <v>98</v>
      </c>
      <c r="X134" s="56">
        <f t="shared" si="15"/>
        <v>9</v>
      </c>
      <c r="Y134" s="45">
        <f t="shared" si="16"/>
        <v>10</v>
      </c>
    </row>
    <row r="135">
      <c r="A135" s="41" t="s">
        <v>431</v>
      </c>
      <c r="B135" s="62">
        <v>3.0</v>
      </c>
      <c r="C135" s="41" t="s">
        <v>434</v>
      </c>
      <c r="D135" s="30" t="s">
        <v>109</v>
      </c>
      <c r="E135" s="30" t="s">
        <v>109</v>
      </c>
      <c r="F135" s="30" t="s">
        <v>109</v>
      </c>
      <c r="G135" s="30" t="s">
        <v>109</v>
      </c>
      <c r="H135" s="30" t="s">
        <v>109</v>
      </c>
      <c r="I135" s="30" t="s">
        <v>109</v>
      </c>
      <c r="J135" s="30" t="s">
        <v>109</v>
      </c>
      <c r="K135" s="30" t="s">
        <v>109</v>
      </c>
      <c r="L135" s="30" t="s">
        <v>109</v>
      </c>
      <c r="M135" s="30" t="s">
        <v>109</v>
      </c>
      <c r="N135" s="30" t="s">
        <v>98</v>
      </c>
      <c r="O135" s="30" t="s">
        <v>109</v>
      </c>
      <c r="P135" s="30" t="s">
        <v>109</v>
      </c>
      <c r="Q135" s="30" t="s">
        <v>109</v>
      </c>
      <c r="R135" s="30" t="s">
        <v>109</v>
      </c>
      <c r="S135" s="30" t="s">
        <v>109</v>
      </c>
      <c r="T135" s="30" t="s">
        <v>109</v>
      </c>
      <c r="U135" s="30" t="s">
        <v>109</v>
      </c>
      <c r="V135" s="30" t="s">
        <v>109</v>
      </c>
      <c r="W135" s="31" t="s">
        <v>109</v>
      </c>
      <c r="X135" s="56">
        <f t="shared" si="15"/>
        <v>19</v>
      </c>
      <c r="Y135" s="45">
        <f t="shared" si="16"/>
        <v>0</v>
      </c>
    </row>
    <row r="136">
      <c r="A136" s="41" t="s">
        <v>431</v>
      </c>
      <c r="B136" s="62">
        <v>4.0</v>
      </c>
      <c r="C136" s="41" t="s">
        <v>435</v>
      </c>
      <c r="D136" s="30" t="s">
        <v>98</v>
      </c>
      <c r="E136" s="30" t="s">
        <v>204</v>
      </c>
      <c r="F136" s="30" t="s">
        <v>98</v>
      </c>
      <c r="G136" s="30" t="s">
        <v>98</v>
      </c>
      <c r="H136" s="30" t="s">
        <v>98</v>
      </c>
      <c r="I136" s="30" t="s">
        <v>98</v>
      </c>
      <c r="J136" s="30" t="s">
        <v>98</v>
      </c>
      <c r="K136" s="30" t="s">
        <v>109</v>
      </c>
      <c r="L136" s="30" t="s">
        <v>98</v>
      </c>
      <c r="M136" s="30" t="s">
        <v>98</v>
      </c>
      <c r="N136" s="30" t="s">
        <v>109</v>
      </c>
      <c r="O136" s="30" t="s">
        <v>98</v>
      </c>
      <c r="P136" s="30" t="s">
        <v>109</v>
      </c>
      <c r="Q136" s="30" t="s">
        <v>98</v>
      </c>
      <c r="R136" s="30" t="s">
        <v>98</v>
      </c>
      <c r="S136" s="30" t="s">
        <v>98</v>
      </c>
      <c r="T136" s="30" t="s">
        <v>109</v>
      </c>
      <c r="U136" s="30" t="s">
        <v>98</v>
      </c>
      <c r="V136" s="30" t="s">
        <v>98</v>
      </c>
      <c r="W136" s="31" t="s">
        <v>98</v>
      </c>
      <c r="X136" s="56">
        <f t="shared" si="15"/>
        <v>3</v>
      </c>
      <c r="Y136" s="45">
        <f t="shared" si="16"/>
        <v>15</v>
      </c>
    </row>
    <row r="137">
      <c r="A137" s="41" t="s">
        <v>431</v>
      </c>
      <c r="B137" s="62">
        <v>5.0</v>
      </c>
      <c r="C137" s="41" t="s">
        <v>436</v>
      </c>
      <c r="D137" s="30" t="s">
        <v>98</v>
      </c>
      <c r="E137" s="30" t="s">
        <v>98</v>
      </c>
      <c r="F137" s="30" t="s">
        <v>98</v>
      </c>
      <c r="G137" s="30" t="s">
        <v>98</v>
      </c>
      <c r="H137" s="30" t="s">
        <v>98</v>
      </c>
      <c r="I137" s="30" t="s">
        <v>98</v>
      </c>
      <c r="J137" s="30" t="s">
        <v>98</v>
      </c>
      <c r="K137" s="30" t="s">
        <v>109</v>
      </c>
      <c r="L137" s="30" t="s">
        <v>98</v>
      </c>
      <c r="M137" s="30" t="s">
        <v>98</v>
      </c>
      <c r="N137" s="30" t="s">
        <v>109</v>
      </c>
      <c r="O137" s="30" t="s">
        <v>98</v>
      </c>
      <c r="P137" s="30" t="s">
        <v>109</v>
      </c>
      <c r="Q137" s="30" t="s">
        <v>98</v>
      </c>
      <c r="R137" s="30" t="s">
        <v>98</v>
      </c>
      <c r="S137" s="30" t="s">
        <v>98</v>
      </c>
      <c r="T137" s="30" t="s">
        <v>98</v>
      </c>
      <c r="U137" s="30" t="s">
        <v>98</v>
      </c>
      <c r="V137" s="30" t="s">
        <v>98</v>
      </c>
      <c r="W137" s="31" t="s">
        <v>98</v>
      </c>
      <c r="X137" s="56">
        <f t="shared" si="15"/>
        <v>2</v>
      </c>
      <c r="Y137" s="45">
        <f t="shared" si="16"/>
        <v>17</v>
      </c>
    </row>
    <row r="138">
      <c r="A138" s="41" t="s">
        <v>431</v>
      </c>
      <c r="B138" s="62">
        <v>6.0</v>
      </c>
      <c r="C138" s="41" t="s">
        <v>437</v>
      </c>
      <c r="D138" s="30" t="s">
        <v>204</v>
      </c>
      <c r="E138" s="30" t="s">
        <v>204</v>
      </c>
      <c r="F138" s="30" t="s">
        <v>204</v>
      </c>
      <c r="G138" s="30" t="s">
        <v>204</v>
      </c>
      <c r="H138" s="30" t="s">
        <v>204</v>
      </c>
      <c r="I138" s="30" t="s">
        <v>334</v>
      </c>
      <c r="J138" s="30" t="s">
        <v>334</v>
      </c>
      <c r="K138" s="30" t="s">
        <v>334</v>
      </c>
      <c r="L138" s="30" t="s">
        <v>334</v>
      </c>
      <c r="M138" s="30" t="s">
        <v>334</v>
      </c>
      <c r="N138" s="30" t="s">
        <v>334</v>
      </c>
      <c r="O138" s="30" t="s">
        <v>334</v>
      </c>
      <c r="P138" s="30" t="s">
        <v>334</v>
      </c>
      <c r="Q138" s="30" t="s">
        <v>334</v>
      </c>
      <c r="R138" s="30" t="s">
        <v>334</v>
      </c>
      <c r="S138" s="30" t="s">
        <v>334</v>
      </c>
      <c r="T138" s="30" t="s">
        <v>334</v>
      </c>
      <c r="U138" s="30" t="s">
        <v>334</v>
      </c>
      <c r="V138" s="30" t="s">
        <v>334</v>
      </c>
      <c r="W138" s="31" t="s">
        <v>334</v>
      </c>
      <c r="X138" s="56">
        <f t="shared" si="15"/>
        <v>0</v>
      </c>
      <c r="Y138" s="45">
        <f t="shared" si="16"/>
        <v>0</v>
      </c>
    </row>
    <row r="139">
      <c r="A139" s="41" t="s">
        <v>431</v>
      </c>
      <c r="B139" s="62">
        <v>6.0</v>
      </c>
      <c r="C139" s="41" t="s">
        <v>438</v>
      </c>
      <c r="D139" s="30" t="s">
        <v>334</v>
      </c>
      <c r="E139" s="30" t="s">
        <v>334</v>
      </c>
      <c r="F139" s="30" t="s">
        <v>334</v>
      </c>
      <c r="G139" s="30" t="s">
        <v>334</v>
      </c>
      <c r="H139" s="30" t="s">
        <v>334</v>
      </c>
      <c r="I139" s="30" t="s">
        <v>334</v>
      </c>
      <c r="J139" s="30" t="s">
        <v>334</v>
      </c>
      <c r="K139" s="30" t="s">
        <v>334</v>
      </c>
      <c r="L139" s="30" t="s">
        <v>334</v>
      </c>
      <c r="M139" s="30" t="s">
        <v>109</v>
      </c>
      <c r="N139" s="30" t="s">
        <v>98</v>
      </c>
      <c r="O139" s="30" t="s">
        <v>109</v>
      </c>
      <c r="P139" s="30" t="s">
        <v>109</v>
      </c>
      <c r="Q139" s="30" t="s">
        <v>109</v>
      </c>
      <c r="R139" s="30" t="s">
        <v>109</v>
      </c>
      <c r="S139" s="30" t="s">
        <v>109</v>
      </c>
      <c r="T139" s="30" t="s">
        <v>109</v>
      </c>
      <c r="U139" s="30" t="s">
        <v>109</v>
      </c>
      <c r="V139" s="30" t="s">
        <v>109</v>
      </c>
      <c r="W139" s="31" t="s">
        <v>109</v>
      </c>
      <c r="X139" s="56">
        <f t="shared" si="15"/>
        <v>10</v>
      </c>
      <c r="Y139" s="45">
        <f t="shared" si="16"/>
        <v>0</v>
      </c>
    </row>
    <row r="140">
      <c r="A140" s="41" t="s">
        <v>431</v>
      </c>
      <c r="B140" s="62">
        <v>7.0</v>
      </c>
      <c r="C140" s="41" t="s">
        <v>439</v>
      </c>
      <c r="D140" s="30" t="s">
        <v>109</v>
      </c>
      <c r="E140" s="30" t="s">
        <v>109</v>
      </c>
      <c r="F140" s="30" t="s">
        <v>109</v>
      </c>
      <c r="G140" s="30" t="s">
        <v>109</v>
      </c>
      <c r="H140" s="30" t="s">
        <v>109</v>
      </c>
      <c r="I140" s="30" t="s">
        <v>109</v>
      </c>
      <c r="J140" s="30" t="s">
        <v>109</v>
      </c>
      <c r="K140" s="30" t="s">
        <v>109</v>
      </c>
      <c r="L140" s="30" t="s">
        <v>109</v>
      </c>
      <c r="M140" s="30" t="s">
        <v>109</v>
      </c>
      <c r="N140" s="30" t="s">
        <v>98</v>
      </c>
      <c r="O140" s="30" t="s">
        <v>109</v>
      </c>
      <c r="P140" s="30" t="s">
        <v>109</v>
      </c>
      <c r="Q140" s="30" t="s">
        <v>109</v>
      </c>
      <c r="R140" s="30" t="s">
        <v>109</v>
      </c>
      <c r="S140" s="30" t="s">
        <v>109</v>
      </c>
      <c r="T140" s="30" t="s">
        <v>109</v>
      </c>
      <c r="U140" s="30" t="s">
        <v>109</v>
      </c>
      <c r="V140" s="30" t="s">
        <v>109</v>
      </c>
      <c r="W140" s="31" t="s">
        <v>109</v>
      </c>
      <c r="X140" s="56">
        <f t="shared" si="15"/>
        <v>19</v>
      </c>
      <c r="Y140" s="45">
        <f t="shared" si="16"/>
        <v>0</v>
      </c>
    </row>
    <row r="141">
      <c r="A141" s="41" t="s">
        <v>431</v>
      </c>
      <c r="B141" s="62">
        <v>8.0</v>
      </c>
      <c r="C141" s="41" t="s">
        <v>440</v>
      </c>
      <c r="D141" s="30" t="s">
        <v>109</v>
      </c>
      <c r="E141" s="30" t="s">
        <v>109</v>
      </c>
      <c r="F141" s="30" t="s">
        <v>109</v>
      </c>
      <c r="G141" s="30" t="s">
        <v>109</v>
      </c>
      <c r="H141" s="30" t="s">
        <v>109</v>
      </c>
      <c r="I141" s="30" t="s">
        <v>109</v>
      </c>
      <c r="J141" s="30" t="s">
        <v>109</v>
      </c>
      <c r="K141" s="30" t="s">
        <v>109</v>
      </c>
      <c r="L141" s="30" t="s">
        <v>109</v>
      </c>
      <c r="M141" s="30" t="s">
        <v>109</v>
      </c>
      <c r="N141" s="30" t="s">
        <v>98</v>
      </c>
      <c r="O141" s="30" t="s">
        <v>109</v>
      </c>
      <c r="P141" s="30" t="s">
        <v>109</v>
      </c>
      <c r="Q141" s="30" t="s">
        <v>109</v>
      </c>
      <c r="R141" s="30" t="s">
        <v>109</v>
      </c>
      <c r="S141" s="30" t="s">
        <v>109</v>
      </c>
      <c r="T141" s="30" t="s">
        <v>109</v>
      </c>
      <c r="U141" s="30" t="s">
        <v>109</v>
      </c>
      <c r="V141" s="30" t="s">
        <v>109</v>
      </c>
      <c r="W141" s="31" t="s">
        <v>109</v>
      </c>
      <c r="X141" s="56">
        <f t="shared" si="15"/>
        <v>19</v>
      </c>
      <c r="Y141" s="45">
        <f t="shared" si="16"/>
        <v>0</v>
      </c>
    </row>
    <row r="142">
      <c r="A142" s="41" t="s">
        <v>431</v>
      </c>
      <c r="B142" s="62">
        <v>9.0</v>
      </c>
      <c r="C142" s="41" t="s">
        <v>441</v>
      </c>
      <c r="D142" s="30" t="s">
        <v>109</v>
      </c>
      <c r="E142" s="30" t="s">
        <v>109</v>
      </c>
      <c r="F142" s="30" t="s">
        <v>109</v>
      </c>
      <c r="G142" s="30" t="s">
        <v>109</v>
      </c>
      <c r="H142" s="30" t="s">
        <v>109</v>
      </c>
      <c r="I142" s="30" t="s">
        <v>109</v>
      </c>
      <c r="J142" s="30" t="s">
        <v>109</v>
      </c>
      <c r="K142" s="30" t="s">
        <v>109</v>
      </c>
      <c r="L142" s="30" t="s">
        <v>109</v>
      </c>
      <c r="M142" s="30" t="s">
        <v>109</v>
      </c>
      <c r="N142" s="30" t="s">
        <v>98</v>
      </c>
      <c r="O142" s="30" t="s">
        <v>109</v>
      </c>
      <c r="P142" s="30" t="s">
        <v>109</v>
      </c>
      <c r="Q142" s="30" t="s">
        <v>109</v>
      </c>
      <c r="R142" s="30" t="s">
        <v>109</v>
      </c>
      <c r="S142" s="30" t="s">
        <v>109</v>
      </c>
      <c r="T142" s="30" t="s">
        <v>109</v>
      </c>
      <c r="U142" s="30" t="s">
        <v>109</v>
      </c>
      <c r="V142" s="30" t="s">
        <v>109</v>
      </c>
      <c r="W142" s="31" t="s">
        <v>109</v>
      </c>
      <c r="X142" s="56">
        <f t="shared" si="15"/>
        <v>19</v>
      </c>
      <c r="Y142" s="45">
        <f t="shared" si="16"/>
        <v>0</v>
      </c>
    </row>
    <row r="143">
      <c r="A143" s="41" t="s">
        <v>431</v>
      </c>
      <c r="B143" s="62">
        <v>10.0</v>
      </c>
      <c r="C143" s="41" t="s">
        <v>442</v>
      </c>
      <c r="D143" s="30" t="s">
        <v>109</v>
      </c>
      <c r="E143" s="30" t="s">
        <v>109</v>
      </c>
      <c r="F143" s="30" t="s">
        <v>109</v>
      </c>
      <c r="G143" s="30" t="s">
        <v>109</v>
      </c>
      <c r="H143" s="30" t="s">
        <v>109</v>
      </c>
      <c r="I143" s="30" t="s">
        <v>109</v>
      </c>
      <c r="J143" s="30" t="s">
        <v>109</v>
      </c>
      <c r="K143" s="30" t="s">
        <v>109</v>
      </c>
      <c r="L143" s="30" t="s">
        <v>109</v>
      </c>
      <c r="M143" s="30" t="s">
        <v>109</v>
      </c>
      <c r="N143" s="30" t="s">
        <v>98</v>
      </c>
      <c r="O143" s="30" t="s">
        <v>109</v>
      </c>
      <c r="P143" s="30" t="s">
        <v>109</v>
      </c>
      <c r="Q143" s="30" t="s">
        <v>109</v>
      </c>
      <c r="R143" s="30" t="s">
        <v>109</v>
      </c>
      <c r="S143" s="30" t="s">
        <v>109</v>
      </c>
      <c r="T143" s="30" t="s">
        <v>109</v>
      </c>
      <c r="U143" s="30" t="s">
        <v>109</v>
      </c>
      <c r="V143" s="30" t="s">
        <v>109</v>
      </c>
      <c r="W143" s="31" t="s">
        <v>109</v>
      </c>
      <c r="X143" s="56">
        <f t="shared" si="15"/>
        <v>19</v>
      </c>
      <c r="Y143" s="45">
        <f t="shared" si="16"/>
        <v>0</v>
      </c>
    </row>
    <row r="144">
      <c r="A144" s="41" t="s">
        <v>431</v>
      </c>
      <c r="B144" s="62">
        <v>11.0</v>
      </c>
      <c r="C144" s="41" t="s">
        <v>208</v>
      </c>
      <c r="D144" s="30" t="s">
        <v>109</v>
      </c>
      <c r="E144" s="30" t="s">
        <v>109</v>
      </c>
      <c r="F144" s="30" t="s">
        <v>109</v>
      </c>
      <c r="G144" s="30" t="s">
        <v>109</v>
      </c>
      <c r="H144" s="30" t="s">
        <v>109</v>
      </c>
      <c r="I144" s="30" t="s">
        <v>109</v>
      </c>
      <c r="J144" s="30" t="s">
        <v>109</v>
      </c>
      <c r="K144" s="30" t="s">
        <v>109</v>
      </c>
      <c r="L144" s="30" t="s">
        <v>109</v>
      </c>
      <c r="M144" s="30" t="s">
        <v>109</v>
      </c>
      <c r="N144" s="30" t="s">
        <v>204</v>
      </c>
      <c r="O144" s="30" t="s">
        <v>109</v>
      </c>
      <c r="P144" s="30" t="s">
        <v>109</v>
      </c>
      <c r="Q144" s="30" t="s">
        <v>109</v>
      </c>
      <c r="R144" s="30" t="s">
        <v>109</v>
      </c>
      <c r="S144" s="30" t="s">
        <v>109</v>
      </c>
      <c r="T144" s="30" t="s">
        <v>109</v>
      </c>
      <c r="U144" s="30" t="s">
        <v>204</v>
      </c>
      <c r="V144" s="30" t="s">
        <v>109</v>
      </c>
      <c r="W144" s="31" t="s">
        <v>109</v>
      </c>
      <c r="X144" s="56">
        <f t="shared" si="15"/>
        <v>18</v>
      </c>
      <c r="Y144" s="45">
        <f t="shared" si="16"/>
        <v>0</v>
      </c>
    </row>
    <row r="145">
      <c r="A145" s="41" t="s">
        <v>431</v>
      </c>
      <c r="B145" s="62">
        <v>12.0</v>
      </c>
      <c r="C145" s="41" t="s">
        <v>443</v>
      </c>
      <c r="D145" s="30" t="s">
        <v>109</v>
      </c>
      <c r="E145" s="30" t="s">
        <v>109</v>
      </c>
      <c r="F145" s="30" t="s">
        <v>109</v>
      </c>
      <c r="G145" s="30" t="s">
        <v>109</v>
      </c>
      <c r="H145" s="30" t="s">
        <v>109</v>
      </c>
      <c r="I145" s="30" t="s">
        <v>109</v>
      </c>
      <c r="J145" s="30" t="s">
        <v>109</v>
      </c>
      <c r="K145" s="30" t="s">
        <v>109</v>
      </c>
      <c r="L145" s="30" t="s">
        <v>109</v>
      </c>
      <c r="M145" s="30" t="s">
        <v>109</v>
      </c>
      <c r="N145" s="30" t="s">
        <v>98</v>
      </c>
      <c r="O145" s="30" t="s">
        <v>109</v>
      </c>
      <c r="P145" s="30" t="s">
        <v>109</v>
      </c>
      <c r="Q145" s="30" t="s">
        <v>109</v>
      </c>
      <c r="R145" s="30" t="s">
        <v>109</v>
      </c>
      <c r="S145" s="30" t="s">
        <v>109</v>
      </c>
      <c r="T145" s="30" t="s">
        <v>109</v>
      </c>
      <c r="U145" s="30" t="s">
        <v>109</v>
      </c>
      <c r="V145" s="30" t="s">
        <v>109</v>
      </c>
      <c r="W145" s="31" t="s">
        <v>109</v>
      </c>
      <c r="X145" s="56">
        <f t="shared" si="15"/>
        <v>19</v>
      </c>
      <c r="Y145" s="45">
        <f t="shared" si="16"/>
        <v>0</v>
      </c>
    </row>
    <row r="146">
      <c r="A146" s="41" t="s">
        <v>431</v>
      </c>
      <c r="B146" s="62">
        <v>13.0</v>
      </c>
      <c r="C146" s="41" t="s">
        <v>207</v>
      </c>
      <c r="D146" s="30" t="s">
        <v>98</v>
      </c>
      <c r="E146" s="30" t="s">
        <v>109</v>
      </c>
      <c r="F146" s="30" t="s">
        <v>98</v>
      </c>
      <c r="G146" s="30" t="s">
        <v>98</v>
      </c>
      <c r="H146" s="30" t="s">
        <v>109</v>
      </c>
      <c r="I146" s="30" t="s">
        <v>98</v>
      </c>
      <c r="J146" s="30" t="s">
        <v>98</v>
      </c>
      <c r="K146" s="30" t="s">
        <v>109</v>
      </c>
      <c r="L146" s="30" t="s">
        <v>98</v>
      </c>
      <c r="M146" s="30" t="s">
        <v>98</v>
      </c>
      <c r="N146" s="30" t="s">
        <v>109</v>
      </c>
      <c r="O146" s="30" t="s">
        <v>98</v>
      </c>
      <c r="P146" s="30" t="s">
        <v>109</v>
      </c>
      <c r="Q146" s="30" t="s">
        <v>98</v>
      </c>
      <c r="R146" s="30" t="s">
        <v>109</v>
      </c>
      <c r="S146" s="30" t="s">
        <v>109</v>
      </c>
      <c r="T146" s="30" t="s">
        <v>109</v>
      </c>
      <c r="U146" s="30" t="s">
        <v>109</v>
      </c>
      <c r="V146" s="30" t="s">
        <v>98</v>
      </c>
      <c r="W146" s="31" t="s">
        <v>98</v>
      </c>
      <c r="X146" s="56">
        <f t="shared" si="15"/>
        <v>8</v>
      </c>
      <c r="Y146" s="45">
        <f t="shared" si="16"/>
        <v>11</v>
      </c>
    </row>
    <row r="147">
      <c r="A147" s="41" t="s">
        <v>431</v>
      </c>
      <c r="B147" s="62">
        <v>14.0</v>
      </c>
      <c r="C147" s="41" t="s">
        <v>444</v>
      </c>
      <c r="D147" s="30" t="s">
        <v>109</v>
      </c>
      <c r="E147" s="30" t="s">
        <v>109</v>
      </c>
      <c r="F147" s="30" t="s">
        <v>109</v>
      </c>
      <c r="G147" s="30" t="s">
        <v>109</v>
      </c>
      <c r="H147" s="30" t="s">
        <v>109</v>
      </c>
      <c r="I147" s="30" t="s">
        <v>109</v>
      </c>
      <c r="J147" s="30" t="s">
        <v>109</v>
      </c>
      <c r="K147" s="30" t="s">
        <v>109</v>
      </c>
      <c r="L147" s="30" t="s">
        <v>109</v>
      </c>
      <c r="M147" s="30" t="s">
        <v>109</v>
      </c>
      <c r="N147" s="30" t="s">
        <v>98</v>
      </c>
      <c r="O147" s="30" t="s">
        <v>109</v>
      </c>
      <c r="P147" s="30" t="s">
        <v>109</v>
      </c>
      <c r="Q147" s="30" t="s">
        <v>109</v>
      </c>
      <c r="R147" s="30" t="s">
        <v>109</v>
      </c>
      <c r="S147" s="30" t="s">
        <v>109</v>
      </c>
      <c r="T147" s="30" t="s">
        <v>109</v>
      </c>
      <c r="U147" s="30" t="s">
        <v>109</v>
      </c>
      <c r="V147" s="30" t="s">
        <v>109</v>
      </c>
      <c r="W147" s="31" t="s">
        <v>109</v>
      </c>
      <c r="X147" s="56">
        <f t="shared" si="15"/>
        <v>19</v>
      </c>
      <c r="Y147" s="45">
        <f t="shared" si="16"/>
        <v>0</v>
      </c>
    </row>
    <row r="148">
      <c r="A148" s="21"/>
      <c r="B148" s="63" t="s">
        <v>445</v>
      </c>
      <c r="C148" s="38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3"/>
      <c r="X148" s="42"/>
      <c r="Y148" s="42"/>
    </row>
    <row r="149">
      <c r="A149" s="41" t="s">
        <v>445</v>
      </c>
      <c r="B149" s="62">
        <v>1.0</v>
      </c>
      <c r="C149" s="41" t="s">
        <v>446</v>
      </c>
      <c r="D149" s="30" t="s">
        <v>98</v>
      </c>
      <c r="E149" s="30" t="s">
        <v>98</v>
      </c>
      <c r="F149" s="30" t="s">
        <v>98</v>
      </c>
      <c r="G149" s="30" t="s">
        <v>98</v>
      </c>
      <c r="H149" s="30" t="s">
        <v>98</v>
      </c>
      <c r="I149" s="30" t="s">
        <v>98</v>
      </c>
      <c r="J149" s="30" t="s">
        <v>98</v>
      </c>
      <c r="K149" s="30" t="s">
        <v>109</v>
      </c>
      <c r="L149" s="30" t="s">
        <v>98</v>
      </c>
      <c r="M149" s="30" t="s">
        <v>98</v>
      </c>
      <c r="N149" s="30" t="s">
        <v>109</v>
      </c>
      <c r="O149" s="30" t="s">
        <v>98</v>
      </c>
      <c r="P149" s="30" t="s">
        <v>109</v>
      </c>
      <c r="Q149" s="30" t="s">
        <v>98</v>
      </c>
      <c r="R149" s="30" t="s">
        <v>98</v>
      </c>
      <c r="S149" s="30" t="s">
        <v>109</v>
      </c>
      <c r="T149" s="30" t="s">
        <v>109</v>
      </c>
      <c r="U149" s="30" t="s">
        <v>98</v>
      </c>
      <c r="V149" s="30" t="s">
        <v>98</v>
      </c>
      <c r="W149" s="31" t="s">
        <v>98</v>
      </c>
      <c r="X149" s="56">
        <f t="shared" ref="X149:X150" si="17">countif(D149:M149,"Y")+countif(O149:W149,"Y")</f>
        <v>4</v>
      </c>
      <c r="Y149" s="45">
        <f t="shared" ref="Y149:Y150" si="18">COUNTIF(D149:M149,"N")+COUNTIF(O149:W149,"N")</f>
        <v>15</v>
      </c>
    </row>
    <row r="150">
      <c r="A150" s="41" t="s">
        <v>445</v>
      </c>
      <c r="B150" s="62">
        <v>2.0</v>
      </c>
      <c r="C150" s="41" t="s">
        <v>447</v>
      </c>
      <c r="D150" s="30" t="s">
        <v>98</v>
      </c>
      <c r="E150" s="30" t="s">
        <v>98</v>
      </c>
      <c r="F150" s="30" t="s">
        <v>204</v>
      </c>
      <c r="G150" s="30" t="s">
        <v>98</v>
      </c>
      <c r="H150" s="30" t="s">
        <v>98</v>
      </c>
      <c r="I150" s="30" t="s">
        <v>98</v>
      </c>
      <c r="J150" s="30" t="s">
        <v>98</v>
      </c>
      <c r="K150" s="30" t="s">
        <v>109</v>
      </c>
      <c r="L150" s="30" t="s">
        <v>98</v>
      </c>
      <c r="M150" s="30" t="s">
        <v>98</v>
      </c>
      <c r="N150" s="30" t="s">
        <v>109</v>
      </c>
      <c r="O150" s="30" t="s">
        <v>98</v>
      </c>
      <c r="P150" s="30" t="s">
        <v>98</v>
      </c>
      <c r="Q150" s="30" t="s">
        <v>98</v>
      </c>
      <c r="R150" s="30" t="s">
        <v>98</v>
      </c>
      <c r="S150" s="30" t="s">
        <v>109</v>
      </c>
      <c r="T150" s="30" t="s">
        <v>98</v>
      </c>
      <c r="U150" s="30" t="s">
        <v>98</v>
      </c>
      <c r="V150" s="30" t="s">
        <v>98</v>
      </c>
      <c r="W150" s="31" t="s">
        <v>98</v>
      </c>
      <c r="X150" s="56">
        <f t="shared" si="17"/>
        <v>2</v>
      </c>
      <c r="Y150" s="45">
        <f t="shared" si="18"/>
        <v>16</v>
      </c>
    </row>
    <row r="151">
      <c r="A151" s="21"/>
      <c r="B151" s="63" t="s">
        <v>448</v>
      </c>
      <c r="C151" s="38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3"/>
      <c r="X151" s="42"/>
      <c r="Y151" s="42"/>
    </row>
    <row r="152">
      <c r="A152" s="41" t="s">
        <v>448</v>
      </c>
      <c r="B152" s="62">
        <v>1.0</v>
      </c>
      <c r="C152" s="41" t="s">
        <v>449</v>
      </c>
      <c r="D152" s="30" t="s">
        <v>109</v>
      </c>
      <c r="E152" s="30" t="s">
        <v>109</v>
      </c>
      <c r="F152" s="30" t="s">
        <v>109</v>
      </c>
      <c r="G152" s="30" t="s">
        <v>109</v>
      </c>
      <c r="H152" s="30" t="s">
        <v>109</v>
      </c>
      <c r="I152" s="30" t="s">
        <v>109</v>
      </c>
      <c r="J152" s="30" t="s">
        <v>109</v>
      </c>
      <c r="K152" s="30" t="s">
        <v>109</v>
      </c>
      <c r="L152" s="30" t="s">
        <v>109</v>
      </c>
      <c r="M152" s="30" t="s">
        <v>109</v>
      </c>
      <c r="N152" s="30" t="s">
        <v>98</v>
      </c>
      <c r="O152" s="30" t="s">
        <v>109</v>
      </c>
      <c r="P152" s="30" t="s">
        <v>109</v>
      </c>
      <c r="Q152" s="30" t="s">
        <v>109</v>
      </c>
      <c r="R152" s="30" t="s">
        <v>204</v>
      </c>
      <c r="S152" s="30" t="s">
        <v>109</v>
      </c>
      <c r="T152" s="30" t="s">
        <v>109</v>
      </c>
      <c r="U152" s="30" t="s">
        <v>109</v>
      </c>
      <c r="V152" s="30" t="s">
        <v>109</v>
      </c>
      <c r="W152" s="31" t="s">
        <v>109</v>
      </c>
      <c r="X152" s="56">
        <f t="shared" ref="X152:X153" si="19">countif(D152:M152,"Y")+countif(O152:W152,"Y")</f>
        <v>18</v>
      </c>
      <c r="Y152" s="45">
        <f t="shared" ref="Y152:Y153" si="20">COUNTIF(D152:M152,"N")+COUNTIF(O152:W152,"N")</f>
        <v>0</v>
      </c>
    </row>
    <row r="153">
      <c r="A153" s="41" t="s">
        <v>448</v>
      </c>
      <c r="B153" s="62">
        <v>2.0</v>
      </c>
      <c r="C153" s="41" t="s">
        <v>450</v>
      </c>
      <c r="D153" s="30" t="s">
        <v>109</v>
      </c>
      <c r="E153" s="30" t="s">
        <v>109</v>
      </c>
      <c r="F153" s="30" t="s">
        <v>109</v>
      </c>
      <c r="G153" s="30" t="s">
        <v>109</v>
      </c>
      <c r="H153" s="30" t="s">
        <v>109</v>
      </c>
      <c r="I153" s="30" t="s">
        <v>109</v>
      </c>
      <c r="J153" s="30" t="s">
        <v>109</v>
      </c>
      <c r="K153" s="30" t="s">
        <v>109</v>
      </c>
      <c r="L153" s="30" t="s">
        <v>109</v>
      </c>
      <c r="M153" s="30" t="s">
        <v>109</v>
      </c>
      <c r="N153" s="30" t="s">
        <v>98</v>
      </c>
      <c r="O153" s="30" t="s">
        <v>109</v>
      </c>
      <c r="P153" s="30" t="s">
        <v>109</v>
      </c>
      <c r="Q153" s="30" t="s">
        <v>109</v>
      </c>
      <c r="R153" s="30" t="s">
        <v>109</v>
      </c>
      <c r="S153" s="30" t="s">
        <v>109</v>
      </c>
      <c r="T153" s="30" t="s">
        <v>109</v>
      </c>
      <c r="U153" s="30" t="s">
        <v>109</v>
      </c>
      <c r="V153" s="30" t="s">
        <v>204</v>
      </c>
      <c r="W153" s="31" t="s">
        <v>109</v>
      </c>
      <c r="X153" s="56">
        <f t="shared" si="19"/>
        <v>18</v>
      </c>
      <c r="Y153" s="45">
        <f t="shared" si="20"/>
        <v>0</v>
      </c>
    </row>
    <row r="154">
      <c r="A154" s="21"/>
      <c r="B154" s="63" t="s">
        <v>451</v>
      </c>
      <c r="C154" s="38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3"/>
      <c r="X154" s="42"/>
      <c r="Y154" s="42"/>
    </row>
    <row r="155">
      <c r="A155" s="41" t="s">
        <v>451</v>
      </c>
      <c r="B155" s="62">
        <v>1.0</v>
      </c>
      <c r="C155" s="41" t="s">
        <v>452</v>
      </c>
      <c r="D155" s="30" t="s">
        <v>204</v>
      </c>
      <c r="E155" s="30" t="s">
        <v>204</v>
      </c>
      <c r="F155" s="30" t="s">
        <v>204</v>
      </c>
      <c r="G155" s="30" t="s">
        <v>98</v>
      </c>
      <c r="H155" s="30" t="s">
        <v>98</v>
      </c>
      <c r="I155" s="30" t="s">
        <v>98</v>
      </c>
      <c r="J155" s="30" t="s">
        <v>204</v>
      </c>
      <c r="K155" s="30" t="s">
        <v>109</v>
      </c>
      <c r="L155" s="30" t="s">
        <v>98</v>
      </c>
      <c r="M155" s="30" t="s">
        <v>98</v>
      </c>
      <c r="N155" s="30" t="s">
        <v>109</v>
      </c>
      <c r="O155" s="30" t="s">
        <v>98</v>
      </c>
      <c r="P155" s="30" t="s">
        <v>109</v>
      </c>
      <c r="Q155" s="30" t="s">
        <v>98</v>
      </c>
      <c r="R155" s="30" t="s">
        <v>98</v>
      </c>
      <c r="S155" s="30" t="s">
        <v>98</v>
      </c>
      <c r="T155" s="30" t="s">
        <v>98</v>
      </c>
      <c r="U155" s="30" t="s">
        <v>98</v>
      </c>
      <c r="V155" s="30" t="s">
        <v>98</v>
      </c>
      <c r="W155" s="31" t="s">
        <v>98</v>
      </c>
      <c r="X155" s="56">
        <f t="shared" ref="X155:X172" si="21">countif(D155:M155,"Y")+countif(O155:W155,"Y")</f>
        <v>2</v>
      </c>
      <c r="Y155" s="45">
        <f t="shared" ref="Y155:Y172" si="22">COUNTIF(D155:M155,"N")+COUNTIF(O155:W155,"N")</f>
        <v>13</v>
      </c>
    </row>
    <row r="156">
      <c r="A156" s="41" t="s">
        <v>451</v>
      </c>
      <c r="B156" s="62">
        <v>2.0</v>
      </c>
      <c r="C156" s="41" t="s">
        <v>453</v>
      </c>
      <c r="D156" s="30" t="s">
        <v>98</v>
      </c>
      <c r="E156" s="30" t="s">
        <v>204</v>
      </c>
      <c r="F156" s="30" t="s">
        <v>98</v>
      </c>
      <c r="G156" s="30" t="s">
        <v>98</v>
      </c>
      <c r="H156" s="30" t="s">
        <v>98</v>
      </c>
      <c r="I156" s="30" t="s">
        <v>98</v>
      </c>
      <c r="J156" s="30" t="s">
        <v>98</v>
      </c>
      <c r="K156" s="30" t="s">
        <v>109</v>
      </c>
      <c r="L156" s="30" t="s">
        <v>98</v>
      </c>
      <c r="M156" s="30" t="s">
        <v>98</v>
      </c>
      <c r="N156" s="30" t="s">
        <v>109</v>
      </c>
      <c r="O156" s="30" t="s">
        <v>98</v>
      </c>
      <c r="P156" s="30" t="s">
        <v>109</v>
      </c>
      <c r="Q156" s="30" t="s">
        <v>98</v>
      </c>
      <c r="R156" s="30" t="s">
        <v>98</v>
      </c>
      <c r="S156" s="30" t="s">
        <v>98</v>
      </c>
      <c r="T156" s="30" t="s">
        <v>98</v>
      </c>
      <c r="U156" s="30" t="s">
        <v>109</v>
      </c>
      <c r="V156" s="30" t="s">
        <v>98</v>
      </c>
      <c r="W156" s="31" t="s">
        <v>98</v>
      </c>
      <c r="X156" s="56">
        <f t="shared" si="21"/>
        <v>3</v>
      </c>
      <c r="Y156" s="45">
        <f t="shared" si="22"/>
        <v>15</v>
      </c>
    </row>
    <row r="157">
      <c r="A157" s="41" t="s">
        <v>451</v>
      </c>
      <c r="B157" s="62">
        <v>3.0</v>
      </c>
      <c r="C157" s="41" t="s">
        <v>454</v>
      </c>
      <c r="D157" s="30" t="s">
        <v>98</v>
      </c>
      <c r="E157" s="30" t="s">
        <v>109</v>
      </c>
      <c r="F157" s="30" t="s">
        <v>98</v>
      </c>
      <c r="G157" s="30" t="s">
        <v>98</v>
      </c>
      <c r="H157" s="30" t="s">
        <v>98</v>
      </c>
      <c r="I157" s="30" t="s">
        <v>98</v>
      </c>
      <c r="J157" s="30" t="s">
        <v>98</v>
      </c>
      <c r="K157" s="30" t="s">
        <v>109</v>
      </c>
      <c r="L157" s="30" t="s">
        <v>98</v>
      </c>
      <c r="M157" s="30" t="s">
        <v>98</v>
      </c>
      <c r="N157" s="30" t="s">
        <v>109</v>
      </c>
      <c r="O157" s="30" t="s">
        <v>98</v>
      </c>
      <c r="P157" s="30" t="s">
        <v>109</v>
      </c>
      <c r="Q157" s="30" t="s">
        <v>98</v>
      </c>
      <c r="R157" s="30" t="s">
        <v>98</v>
      </c>
      <c r="S157" s="30" t="s">
        <v>109</v>
      </c>
      <c r="T157" s="30" t="s">
        <v>109</v>
      </c>
      <c r="U157" s="30" t="s">
        <v>109</v>
      </c>
      <c r="V157" s="30" t="s">
        <v>98</v>
      </c>
      <c r="W157" s="31" t="s">
        <v>98</v>
      </c>
      <c r="X157" s="56">
        <f t="shared" si="21"/>
        <v>6</v>
      </c>
      <c r="Y157" s="45">
        <f t="shared" si="22"/>
        <v>13</v>
      </c>
    </row>
    <row r="158">
      <c r="A158" s="41" t="s">
        <v>451</v>
      </c>
      <c r="B158" s="62">
        <v>4.0</v>
      </c>
      <c r="C158" s="41" t="s">
        <v>455</v>
      </c>
      <c r="D158" s="30" t="s">
        <v>98</v>
      </c>
      <c r="E158" s="30" t="s">
        <v>98</v>
      </c>
      <c r="F158" s="30" t="s">
        <v>98</v>
      </c>
      <c r="G158" s="30" t="s">
        <v>98</v>
      </c>
      <c r="H158" s="30" t="s">
        <v>98</v>
      </c>
      <c r="I158" s="30" t="s">
        <v>98</v>
      </c>
      <c r="J158" s="30" t="s">
        <v>98</v>
      </c>
      <c r="K158" s="30" t="s">
        <v>109</v>
      </c>
      <c r="L158" s="30" t="s">
        <v>98</v>
      </c>
      <c r="M158" s="30" t="s">
        <v>98</v>
      </c>
      <c r="N158" s="30" t="s">
        <v>109</v>
      </c>
      <c r="O158" s="30" t="s">
        <v>98</v>
      </c>
      <c r="P158" s="30" t="s">
        <v>98</v>
      </c>
      <c r="Q158" s="30" t="s">
        <v>98</v>
      </c>
      <c r="R158" s="30" t="s">
        <v>98</v>
      </c>
      <c r="S158" s="30" t="s">
        <v>204</v>
      </c>
      <c r="T158" s="30" t="s">
        <v>98</v>
      </c>
      <c r="U158" s="30" t="s">
        <v>98</v>
      </c>
      <c r="V158" s="30" t="s">
        <v>98</v>
      </c>
      <c r="W158" s="31" t="s">
        <v>98</v>
      </c>
      <c r="X158" s="56">
        <f t="shared" si="21"/>
        <v>1</v>
      </c>
      <c r="Y158" s="45">
        <f t="shared" si="22"/>
        <v>17</v>
      </c>
    </row>
    <row r="159">
      <c r="A159" s="41" t="s">
        <v>451</v>
      </c>
      <c r="B159" s="62">
        <v>5.0</v>
      </c>
      <c r="C159" s="41" t="s">
        <v>456</v>
      </c>
      <c r="D159" s="30" t="s">
        <v>98</v>
      </c>
      <c r="E159" s="30" t="s">
        <v>109</v>
      </c>
      <c r="F159" s="30" t="s">
        <v>98</v>
      </c>
      <c r="G159" s="30" t="s">
        <v>98</v>
      </c>
      <c r="H159" s="30" t="s">
        <v>98</v>
      </c>
      <c r="I159" s="30" t="s">
        <v>98</v>
      </c>
      <c r="J159" s="30" t="s">
        <v>98</v>
      </c>
      <c r="K159" s="30" t="s">
        <v>109</v>
      </c>
      <c r="L159" s="30" t="s">
        <v>98</v>
      </c>
      <c r="M159" s="30" t="s">
        <v>98</v>
      </c>
      <c r="N159" s="30" t="s">
        <v>109</v>
      </c>
      <c r="O159" s="30" t="s">
        <v>98</v>
      </c>
      <c r="P159" s="30" t="s">
        <v>109</v>
      </c>
      <c r="Q159" s="30" t="s">
        <v>98</v>
      </c>
      <c r="R159" s="30" t="s">
        <v>204</v>
      </c>
      <c r="S159" s="30" t="s">
        <v>98</v>
      </c>
      <c r="T159" s="30" t="s">
        <v>98</v>
      </c>
      <c r="U159" s="30" t="s">
        <v>98</v>
      </c>
      <c r="V159" s="30" t="s">
        <v>98</v>
      </c>
      <c r="W159" s="31" t="s">
        <v>98</v>
      </c>
      <c r="X159" s="56">
        <f t="shared" si="21"/>
        <v>3</v>
      </c>
      <c r="Y159" s="45">
        <f t="shared" si="22"/>
        <v>15</v>
      </c>
    </row>
    <row r="160">
      <c r="A160" s="41" t="s">
        <v>451</v>
      </c>
      <c r="B160" s="62">
        <v>6.0</v>
      </c>
      <c r="C160" s="41" t="s">
        <v>457</v>
      </c>
      <c r="D160" s="30" t="s">
        <v>109</v>
      </c>
      <c r="E160" s="30" t="s">
        <v>109</v>
      </c>
      <c r="F160" s="30" t="s">
        <v>109</v>
      </c>
      <c r="G160" s="30" t="s">
        <v>109</v>
      </c>
      <c r="H160" s="30" t="s">
        <v>109</v>
      </c>
      <c r="I160" s="30" t="s">
        <v>109</v>
      </c>
      <c r="J160" s="30" t="s">
        <v>109</v>
      </c>
      <c r="K160" s="30" t="s">
        <v>109</v>
      </c>
      <c r="L160" s="30" t="s">
        <v>109</v>
      </c>
      <c r="M160" s="30" t="s">
        <v>109</v>
      </c>
      <c r="N160" s="30" t="s">
        <v>98</v>
      </c>
      <c r="O160" s="30" t="s">
        <v>109</v>
      </c>
      <c r="P160" s="30" t="s">
        <v>109</v>
      </c>
      <c r="Q160" s="30" t="s">
        <v>109</v>
      </c>
      <c r="R160" s="30" t="s">
        <v>109</v>
      </c>
      <c r="S160" s="30" t="s">
        <v>109</v>
      </c>
      <c r="T160" s="30" t="s">
        <v>109</v>
      </c>
      <c r="U160" s="30" t="s">
        <v>109</v>
      </c>
      <c r="V160" s="30" t="s">
        <v>109</v>
      </c>
      <c r="W160" s="31" t="s">
        <v>109</v>
      </c>
      <c r="X160" s="56">
        <f t="shared" si="21"/>
        <v>19</v>
      </c>
      <c r="Y160" s="45">
        <f t="shared" si="22"/>
        <v>0</v>
      </c>
    </row>
    <row r="161">
      <c r="A161" s="41" t="s">
        <v>451</v>
      </c>
      <c r="B161" s="62">
        <v>7.0</v>
      </c>
      <c r="C161" s="41" t="s">
        <v>458</v>
      </c>
      <c r="D161" s="30" t="s">
        <v>98</v>
      </c>
      <c r="E161" s="30" t="s">
        <v>204</v>
      </c>
      <c r="F161" s="30" t="s">
        <v>98</v>
      </c>
      <c r="G161" s="30" t="s">
        <v>98</v>
      </c>
      <c r="H161" s="30" t="s">
        <v>98</v>
      </c>
      <c r="I161" s="30" t="s">
        <v>98</v>
      </c>
      <c r="J161" s="30" t="s">
        <v>98</v>
      </c>
      <c r="K161" s="30" t="s">
        <v>109</v>
      </c>
      <c r="L161" s="30" t="s">
        <v>98</v>
      </c>
      <c r="M161" s="30" t="s">
        <v>204</v>
      </c>
      <c r="N161" s="30" t="s">
        <v>109</v>
      </c>
      <c r="O161" s="30" t="s">
        <v>98</v>
      </c>
      <c r="P161" s="30" t="s">
        <v>109</v>
      </c>
      <c r="Q161" s="30" t="s">
        <v>98</v>
      </c>
      <c r="R161" s="30" t="s">
        <v>98</v>
      </c>
      <c r="S161" s="30" t="s">
        <v>98</v>
      </c>
      <c r="T161" s="30" t="s">
        <v>98</v>
      </c>
      <c r="U161" s="30" t="s">
        <v>98</v>
      </c>
      <c r="V161" s="30" t="s">
        <v>98</v>
      </c>
      <c r="W161" s="31" t="s">
        <v>98</v>
      </c>
      <c r="X161" s="56">
        <f t="shared" si="21"/>
        <v>2</v>
      </c>
      <c r="Y161" s="45">
        <f t="shared" si="22"/>
        <v>15</v>
      </c>
    </row>
    <row r="162">
      <c r="A162" s="41" t="s">
        <v>451</v>
      </c>
      <c r="B162" s="62">
        <v>8.0</v>
      </c>
      <c r="C162" s="41" t="s">
        <v>459</v>
      </c>
      <c r="D162" s="30" t="s">
        <v>98</v>
      </c>
      <c r="E162" s="30" t="s">
        <v>109</v>
      </c>
      <c r="F162" s="30" t="s">
        <v>98</v>
      </c>
      <c r="G162" s="30" t="s">
        <v>98</v>
      </c>
      <c r="H162" s="30" t="s">
        <v>98</v>
      </c>
      <c r="I162" s="30" t="s">
        <v>98</v>
      </c>
      <c r="J162" s="30" t="s">
        <v>98</v>
      </c>
      <c r="K162" s="30" t="s">
        <v>109</v>
      </c>
      <c r="L162" s="30" t="s">
        <v>98</v>
      </c>
      <c r="M162" s="30" t="s">
        <v>98</v>
      </c>
      <c r="N162" s="30" t="s">
        <v>109</v>
      </c>
      <c r="O162" s="30" t="s">
        <v>98</v>
      </c>
      <c r="P162" s="30" t="s">
        <v>109</v>
      </c>
      <c r="Q162" s="30" t="s">
        <v>98</v>
      </c>
      <c r="R162" s="30" t="s">
        <v>98</v>
      </c>
      <c r="S162" s="30" t="s">
        <v>109</v>
      </c>
      <c r="T162" s="30" t="s">
        <v>109</v>
      </c>
      <c r="U162" s="30" t="s">
        <v>109</v>
      </c>
      <c r="V162" s="30" t="s">
        <v>98</v>
      </c>
      <c r="W162" s="31" t="s">
        <v>98</v>
      </c>
      <c r="X162" s="56">
        <f t="shared" si="21"/>
        <v>6</v>
      </c>
      <c r="Y162" s="45">
        <f t="shared" si="22"/>
        <v>13</v>
      </c>
    </row>
    <row r="163">
      <c r="A163" s="41" t="s">
        <v>451</v>
      </c>
      <c r="B163" s="62">
        <v>9.0</v>
      </c>
      <c r="C163" s="41" t="s">
        <v>460</v>
      </c>
      <c r="D163" s="30" t="s">
        <v>98</v>
      </c>
      <c r="E163" s="30" t="s">
        <v>204</v>
      </c>
      <c r="F163" s="30" t="s">
        <v>98</v>
      </c>
      <c r="G163" s="30" t="s">
        <v>98</v>
      </c>
      <c r="H163" s="30" t="s">
        <v>98</v>
      </c>
      <c r="I163" s="30" t="s">
        <v>98</v>
      </c>
      <c r="J163" s="30" t="s">
        <v>98</v>
      </c>
      <c r="K163" s="30" t="s">
        <v>109</v>
      </c>
      <c r="L163" s="30" t="s">
        <v>98</v>
      </c>
      <c r="M163" s="30" t="s">
        <v>98</v>
      </c>
      <c r="N163" s="30" t="s">
        <v>109</v>
      </c>
      <c r="O163" s="30" t="s">
        <v>98</v>
      </c>
      <c r="P163" s="30" t="s">
        <v>98</v>
      </c>
      <c r="Q163" s="30" t="s">
        <v>98</v>
      </c>
      <c r="R163" s="30" t="s">
        <v>98</v>
      </c>
      <c r="S163" s="30" t="s">
        <v>98</v>
      </c>
      <c r="T163" s="30" t="s">
        <v>98</v>
      </c>
      <c r="U163" s="30" t="s">
        <v>98</v>
      </c>
      <c r="V163" s="30" t="s">
        <v>98</v>
      </c>
      <c r="W163" s="31" t="s">
        <v>98</v>
      </c>
      <c r="X163" s="56">
        <f t="shared" si="21"/>
        <v>1</v>
      </c>
      <c r="Y163" s="45">
        <f t="shared" si="22"/>
        <v>17</v>
      </c>
    </row>
    <row r="164">
      <c r="A164" s="41" t="s">
        <v>451</v>
      </c>
      <c r="B164" s="62">
        <v>10.0</v>
      </c>
      <c r="C164" s="41" t="s">
        <v>461</v>
      </c>
      <c r="D164" s="30" t="s">
        <v>98</v>
      </c>
      <c r="E164" s="30" t="s">
        <v>109</v>
      </c>
      <c r="F164" s="30" t="s">
        <v>98</v>
      </c>
      <c r="G164" s="30" t="s">
        <v>98</v>
      </c>
      <c r="H164" s="30" t="s">
        <v>98</v>
      </c>
      <c r="I164" s="30" t="s">
        <v>98</v>
      </c>
      <c r="J164" s="30" t="s">
        <v>98</v>
      </c>
      <c r="K164" s="30" t="s">
        <v>109</v>
      </c>
      <c r="L164" s="30" t="s">
        <v>98</v>
      </c>
      <c r="M164" s="30" t="s">
        <v>98</v>
      </c>
      <c r="N164" s="30" t="s">
        <v>109</v>
      </c>
      <c r="O164" s="30" t="s">
        <v>98</v>
      </c>
      <c r="P164" s="30" t="s">
        <v>109</v>
      </c>
      <c r="Q164" s="30" t="s">
        <v>98</v>
      </c>
      <c r="R164" s="30" t="s">
        <v>109</v>
      </c>
      <c r="S164" s="30" t="s">
        <v>109</v>
      </c>
      <c r="T164" s="30" t="s">
        <v>109</v>
      </c>
      <c r="U164" s="30" t="s">
        <v>109</v>
      </c>
      <c r="V164" s="30" t="s">
        <v>98</v>
      </c>
      <c r="W164" s="31" t="s">
        <v>98</v>
      </c>
      <c r="X164" s="56">
        <f t="shared" si="21"/>
        <v>7</v>
      </c>
      <c r="Y164" s="45">
        <f t="shared" si="22"/>
        <v>12</v>
      </c>
    </row>
    <row r="165">
      <c r="A165" s="41" t="s">
        <v>451</v>
      </c>
      <c r="B165" s="62">
        <v>11.0</v>
      </c>
      <c r="C165" s="41" t="s">
        <v>211</v>
      </c>
      <c r="D165" s="30" t="s">
        <v>98</v>
      </c>
      <c r="E165" s="30" t="s">
        <v>109</v>
      </c>
      <c r="F165" s="30" t="s">
        <v>98</v>
      </c>
      <c r="G165" s="30" t="s">
        <v>98</v>
      </c>
      <c r="H165" s="30" t="s">
        <v>98</v>
      </c>
      <c r="I165" s="30" t="s">
        <v>98</v>
      </c>
      <c r="J165" s="30" t="s">
        <v>98</v>
      </c>
      <c r="K165" s="30" t="s">
        <v>109</v>
      </c>
      <c r="L165" s="30" t="s">
        <v>98</v>
      </c>
      <c r="M165" s="30" t="s">
        <v>98</v>
      </c>
      <c r="N165" s="30" t="s">
        <v>109</v>
      </c>
      <c r="O165" s="30" t="s">
        <v>98</v>
      </c>
      <c r="P165" s="30" t="s">
        <v>109</v>
      </c>
      <c r="Q165" s="30" t="s">
        <v>98</v>
      </c>
      <c r="R165" s="30" t="s">
        <v>98</v>
      </c>
      <c r="S165" s="30" t="s">
        <v>109</v>
      </c>
      <c r="T165" s="30" t="s">
        <v>98</v>
      </c>
      <c r="U165" s="30" t="s">
        <v>109</v>
      </c>
      <c r="V165" s="30" t="s">
        <v>109</v>
      </c>
      <c r="W165" s="31" t="s">
        <v>98</v>
      </c>
      <c r="X165" s="56">
        <f t="shared" si="21"/>
        <v>6</v>
      </c>
      <c r="Y165" s="45">
        <f t="shared" si="22"/>
        <v>13</v>
      </c>
    </row>
    <row r="166">
      <c r="A166" s="41" t="s">
        <v>451</v>
      </c>
      <c r="B166" s="62">
        <v>12.0</v>
      </c>
      <c r="C166" s="41" t="s">
        <v>462</v>
      </c>
      <c r="D166" s="30" t="s">
        <v>109</v>
      </c>
      <c r="E166" s="30" t="s">
        <v>109</v>
      </c>
      <c r="F166" s="30" t="s">
        <v>109</v>
      </c>
      <c r="G166" s="30" t="s">
        <v>109</v>
      </c>
      <c r="H166" s="30" t="s">
        <v>109</v>
      </c>
      <c r="I166" s="30" t="s">
        <v>109</v>
      </c>
      <c r="J166" s="30" t="s">
        <v>109</v>
      </c>
      <c r="K166" s="30" t="s">
        <v>109</v>
      </c>
      <c r="L166" s="30" t="s">
        <v>109</v>
      </c>
      <c r="M166" s="30" t="s">
        <v>109</v>
      </c>
      <c r="N166" s="30" t="s">
        <v>98</v>
      </c>
      <c r="O166" s="30" t="s">
        <v>109</v>
      </c>
      <c r="P166" s="30" t="s">
        <v>109</v>
      </c>
      <c r="Q166" s="30" t="s">
        <v>109</v>
      </c>
      <c r="R166" s="30" t="s">
        <v>109</v>
      </c>
      <c r="S166" s="30" t="s">
        <v>109</v>
      </c>
      <c r="T166" s="30" t="s">
        <v>109</v>
      </c>
      <c r="U166" s="30" t="s">
        <v>109</v>
      </c>
      <c r="V166" s="30" t="s">
        <v>109</v>
      </c>
      <c r="W166" s="31" t="s">
        <v>109</v>
      </c>
      <c r="X166" s="56">
        <f t="shared" si="21"/>
        <v>19</v>
      </c>
      <c r="Y166" s="45">
        <f t="shared" si="22"/>
        <v>0</v>
      </c>
    </row>
    <row r="167">
      <c r="A167" s="41" t="s">
        <v>451</v>
      </c>
      <c r="B167" s="62">
        <v>13.0</v>
      </c>
      <c r="C167" s="41" t="s">
        <v>463</v>
      </c>
      <c r="D167" s="30" t="s">
        <v>109</v>
      </c>
      <c r="E167" s="30" t="s">
        <v>109</v>
      </c>
      <c r="F167" s="30" t="s">
        <v>109</v>
      </c>
      <c r="G167" s="30" t="s">
        <v>109</v>
      </c>
      <c r="H167" s="30" t="s">
        <v>109</v>
      </c>
      <c r="I167" s="30" t="s">
        <v>109</v>
      </c>
      <c r="J167" s="30" t="s">
        <v>109</v>
      </c>
      <c r="K167" s="30" t="s">
        <v>109</v>
      </c>
      <c r="L167" s="30" t="s">
        <v>109</v>
      </c>
      <c r="M167" s="30" t="s">
        <v>109</v>
      </c>
      <c r="N167" s="30" t="s">
        <v>98</v>
      </c>
      <c r="O167" s="30" t="s">
        <v>109</v>
      </c>
      <c r="P167" s="30" t="s">
        <v>109</v>
      </c>
      <c r="Q167" s="30" t="s">
        <v>109</v>
      </c>
      <c r="R167" s="30" t="s">
        <v>109</v>
      </c>
      <c r="S167" s="30" t="s">
        <v>109</v>
      </c>
      <c r="T167" s="30" t="s">
        <v>109</v>
      </c>
      <c r="U167" s="30" t="s">
        <v>109</v>
      </c>
      <c r="V167" s="30" t="s">
        <v>109</v>
      </c>
      <c r="W167" s="31" t="s">
        <v>109</v>
      </c>
      <c r="X167" s="56">
        <f t="shared" si="21"/>
        <v>19</v>
      </c>
      <c r="Y167" s="45">
        <f t="shared" si="22"/>
        <v>0</v>
      </c>
    </row>
    <row r="168">
      <c r="A168" s="41" t="s">
        <v>451</v>
      </c>
      <c r="B168" s="62">
        <v>14.0</v>
      </c>
      <c r="C168" s="41" t="s">
        <v>210</v>
      </c>
      <c r="D168" s="30" t="s">
        <v>109</v>
      </c>
      <c r="E168" s="30" t="s">
        <v>109</v>
      </c>
      <c r="F168" s="30" t="s">
        <v>109</v>
      </c>
      <c r="G168" s="30" t="s">
        <v>109</v>
      </c>
      <c r="H168" s="30" t="s">
        <v>109</v>
      </c>
      <c r="I168" s="30" t="s">
        <v>109</v>
      </c>
      <c r="J168" s="30" t="s">
        <v>109</v>
      </c>
      <c r="K168" s="30" t="s">
        <v>204</v>
      </c>
      <c r="L168" s="30" t="s">
        <v>109</v>
      </c>
      <c r="M168" s="30" t="s">
        <v>109</v>
      </c>
      <c r="N168" s="30" t="s">
        <v>98</v>
      </c>
      <c r="O168" s="30" t="s">
        <v>109</v>
      </c>
      <c r="P168" s="30" t="s">
        <v>109</v>
      </c>
      <c r="Q168" s="30" t="s">
        <v>109</v>
      </c>
      <c r="R168" s="30" t="s">
        <v>109</v>
      </c>
      <c r="S168" s="30" t="s">
        <v>109</v>
      </c>
      <c r="T168" s="30" t="s">
        <v>109</v>
      </c>
      <c r="U168" s="30" t="s">
        <v>109</v>
      </c>
      <c r="V168" s="30" t="s">
        <v>109</v>
      </c>
      <c r="W168" s="31" t="s">
        <v>109</v>
      </c>
      <c r="X168" s="56">
        <f t="shared" si="21"/>
        <v>18</v>
      </c>
      <c r="Y168" s="45">
        <f t="shared" si="22"/>
        <v>0</v>
      </c>
    </row>
    <row r="169">
      <c r="A169" s="41" t="s">
        <v>451</v>
      </c>
      <c r="B169" s="62">
        <v>15.0</v>
      </c>
      <c r="C169" s="41" t="s">
        <v>464</v>
      </c>
      <c r="D169" s="30" t="s">
        <v>109</v>
      </c>
      <c r="E169" s="30" t="s">
        <v>109</v>
      </c>
      <c r="F169" s="30" t="s">
        <v>109</v>
      </c>
      <c r="G169" s="30" t="s">
        <v>109</v>
      </c>
      <c r="H169" s="30" t="s">
        <v>109</v>
      </c>
      <c r="I169" s="30" t="s">
        <v>109</v>
      </c>
      <c r="J169" s="30" t="s">
        <v>109</v>
      </c>
      <c r="K169" s="30" t="s">
        <v>109</v>
      </c>
      <c r="L169" s="30" t="s">
        <v>109</v>
      </c>
      <c r="M169" s="30" t="s">
        <v>109</v>
      </c>
      <c r="N169" s="30" t="s">
        <v>98</v>
      </c>
      <c r="O169" s="30" t="s">
        <v>109</v>
      </c>
      <c r="P169" s="30" t="s">
        <v>109</v>
      </c>
      <c r="Q169" s="30" t="s">
        <v>109</v>
      </c>
      <c r="R169" s="30" t="s">
        <v>109</v>
      </c>
      <c r="S169" s="30" t="s">
        <v>109</v>
      </c>
      <c r="T169" s="30" t="s">
        <v>109</v>
      </c>
      <c r="U169" s="30" t="s">
        <v>109</v>
      </c>
      <c r="V169" s="30" t="s">
        <v>109</v>
      </c>
      <c r="W169" s="31" t="s">
        <v>109</v>
      </c>
      <c r="X169" s="56">
        <f t="shared" si="21"/>
        <v>19</v>
      </c>
      <c r="Y169" s="45">
        <f t="shared" si="22"/>
        <v>0</v>
      </c>
    </row>
    <row r="170">
      <c r="A170" s="41" t="s">
        <v>451</v>
      </c>
      <c r="B170" s="62">
        <v>16.0</v>
      </c>
      <c r="C170" s="41" t="s">
        <v>465</v>
      </c>
      <c r="D170" s="30" t="s">
        <v>109</v>
      </c>
      <c r="E170" s="30" t="s">
        <v>109</v>
      </c>
      <c r="F170" s="30" t="s">
        <v>109</v>
      </c>
      <c r="G170" s="30" t="s">
        <v>109</v>
      </c>
      <c r="H170" s="30" t="s">
        <v>109</v>
      </c>
      <c r="I170" s="30" t="s">
        <v>109</v>
      </c>
      <c r="J170" s="30" t="s">
        <v>109</v>
      </c>
      <c r="K170" s="30" t="s">
        <v>109</v>
      </c>
      <c r="L170" s="30" t="s">
        <v>109</v>
      </c>
      <c r="M170" s="30" t="s">
        <v>109</v>
      </c>
      <c r="N170" s="30" t="s">
        <v>98</v>
      </c>
      <c r="O170" s="30" t="s">
        <v>109</v>
      </c>
      <c r="P170" s="30" t="s">
        <v>109</v>
      </c>
      <c r="Q170" s="30" t="s">
        <v>109</v>
      </c>
      <c r="R170" s="30" t="s">
        <v>109</v>
      </c>
      <c r="S170" s="30" t="s">
        <v>109</v>
      </c>
      <c r="T170" s="30" t="s">
        <v>109</v>
      </c>
      <c r="U170" s="30" t="s">
        <v>109</v>
      </c>
      <c r="V170" s="30" t="s">
        <v>109</v>
      </c>
      <c r="W170" s="31" t="s">
        <v>109</v>
      </c>
      <c r="X170" s="56">
        <f t="shared" si="21"/>
        <v>19</v>
      </c>
      <c r="Y170" s="45">
        <f t="shared" si="22"/>
        <v>0</v>
      </c>
    </row>
    <row r="171">
      <c r="A171" s="41" t="s">
        <v>451</v>
      </c>
      <c r="B171" s="62">
        <v>17.0</v>
      </c>
      <c r="C171" s="41" t="s">
        <v>466</v>
      </c>
      <c r="D171" s="30" t="s">
        <v>98</v>
      </c>
      <c r="E171" s="30" t="s">
        <v>109</v>
      </c>
      <c r="F171" s="30" t="s">
        <v>98</v>
      </c>
      <c r="G171" s="30" t="s">
        <v>98</v>
      </c>
      <c r="H171" s="30" t="s">
        <v>98</v>
      </c>
      <c r="I171" s="30" t="s">
        <v>98</v>
      </c>
      <c r="J171" s="30" t="s">
        <v>98</v>
      </c>
      <c r="K171" s="30" t="s">
        <v>109</v>
      </c>
      <c r="L171" s="30" t="s">
        <v>98</v>
      </c>
      <c r="M171" s="30" t="s">
        <v>98</v>
      </c>
      <c r="N171" s="30" t="s">
        <v>109</v>
      </c>
      <c r="O171" s="30" t="s">
        <v>98</v>
      </c>
      <c r="P171" s="30" t="s">
        <v>109</v>
      </c>
      <c r="Q171" s="30" t="s">
        <v>98</v>
      </c>
      <c r="R171" s="30" t="s">
        <v>98</v>
      </c>
      <c r="S171" s="30" t="s">
        <v>109</v>
      </c>
      <c r="T171" s="30" t="s">
        <v>109</v>
      </c>
      <c r="U171" s="30" t="s">
        <v>98</v>
      </c>
      <c r="V171" s="30" t="s">
        <v>98</v>
      </c>
      <c r="W171" s="31" t="s">
        <v>98</v>
      </c>
      <c r="X171" s="56">
        <f t="shared" si="21"/>
        <v>5</v>
      </c>
      <c r="Y171" s="45">
        <f t="shared" si="22"/>
        <v>14</v>
      </c>
    </row>
    <row r="172">
      <c r="A172" s="41" t="s">
        <v>451</v>
      </c>
      <c r="B172" s="62">
        <v>18.0</v>
      </c>
      <c r="C172" s="41" t="s">
        <v>467</v>
      </c>
      <c r="D172" s="30" t="s">
        <v>109</v>
      </c>
      <c r="E172" s="30" t="s">
        <v>109</v>
      </c>
      <c r="F172" s="30" t="s">
        <v>109</v>
      </c>
      <c r="G172" s="30" t="s">
        <v>109</v>
      </c>
      <c r="H172" s="30" t="s">
        <v>109</v>
      </c>
      <c r="I172" s="30" t="s">
        <v>109</v>
      </c>
      <c r="J172" s="30" t="s">
        <v>109</v>
      </c>
      <c r="K172" s="30" t="s">
        <v>109</v>
      </c>
      <c r="L172" s="30" t="s">
        <v>109</v>
      </c>
      <c r="M172" s="30" t="s">
        <v>109</v>
      </c>
      <c r="N172" s="30" t="s">
        <v>98</v>
      </c>
      <c r="O172" s="30" t="s">
        <v>109</v>
      </c>
      <c r="P172" s="30" t="s">
        <v>109</v>
      </c>
      <c r="Q172" s="30" t="s">
        <v>109</v>
      </c>
      <c r="R172" s="30" t="s">
        <v>109</v>
      </c>
      <c r="S172" s="30" t="s">
        <v>109</v>
      </c>
      <c r="T172" s="30" t="s">
        <v>109</v>
      </c>
      <c r="U172" s="30" t="s">
        <v>109</v>
      </c>
      <c r="V172" s="30" t="s">
        <v>109</v>
      </c>
      <c r="W172" s="31" t="s">
        <v>109</v>
      </c>
      <c r="X172" s="56">
        <f t="shared" si="21"/>
        <v>19</v>
      </c>
      <c r="Y172" s="45">
        <f t="shared" si="22"/>
        <v>0</v>
      </c>
    </row>
    <row r="173">
      <c r="A173" s="21"/>
      <c r="B173" s="63" t="s">
        <v>468</v>
      </c>
      <c r="C173" s="38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3"/>
      <c r="X173" s="42"/>
      <c r="Y173" s="42"/>
    </row>
    <row r="174">
      <c r="A174" s="41" t="s">
        <v>468</v>
      </c>
      <c r="B174" s="62">
        <v>1.0</v>
      </c>
      <c r="C174" s="41" t="s">
        <v>469</v>
      </c>
      <c r="D174" s="30" t="s">
        <v>98</v>
      </c>
      <c r="E174" s="30" t="s">
        <v>98</v>
      </c>
      <c r="F174" s="30" t="s">
        <v>98</v>
      </c>
      <c r="G174" s="30" t="s">
        <v>98</v>
      </c>
      <c r="H174" s="30" t="s">
        <v>98</v>
      </c>
      <c r="I174" s="30" t="s">
        <v>98</v>
      </c>
      <c r="J174" s="30" t="s">
        <v>98</v>
      </c>
      <c r="K174" s="30" t="s">
        <v>109</v>
      </c>
      <c r="L174" s="30" t="s">
        <v>98</v>
      </c>
      <c r="M174" s="30" t="s">
        <v>98</v>
      </c>
      <c r="N174" s="30" t="s">
        <v>109</v>
      </c>
      <c r="O174" s="30" t="s">
        <v>98</v>
      </c>
      <c r="P174" s="30" t="s">
        <v>109</v>
      </c>
      <c r="Q174" s="30" t="s">
        <v>98</v>
      </c>
      <c r="R174" s="30" t="s">
        <v>98</v>
      </c>
      <c r="S174" s="30" t="s">
        <v>98</v>
      </c>
      <c r="T174" s="30" t="s">
        <v>204</v>
      </c>
      <c r="U174" s="30" t="s">
        <v>98</v>
      </c>
      <c r="V174" s="30" t="s">
        <v>98</v>
      </c>
      <c r="W174" s="31" t="s">
        <v>98</v>
      </c>
      <c r="X174" s="56">
        <f t="shared" ref="X174:X182" si="23">countif(D174:M174,"Y")+countif(O174:W174,"Y")</f>
        <v>2</v>
      </c>
      <c r="Y174" s="45">
        <f t="shared" ref="Y174:Y182" si="24">COUNTIF(D174:M174,"N")+COUNTIF(O174:W174,"N")</f>
        <v>16</v>
      </c>
    </row>
    <row r="175">
      <c r="A175" s="41" t="s">
        <v>468</v>
      </c>
      <c r="B175" s="62">
        <v>2.0</v>
      </c>
      <c r="C175" s="41" t="s">
        <v>470</v>
      </c>
      <c r="D175" s="30" t="s">
        <v>109</v>
      </c>
      <c r="E175" s="30" t="s">
        <v>109</v>
      </c>
      <c r="F175" s="30" t="s">
        <v>109</v>
      </c>
      <c r="G175" s="30" t="s">
        <v>109</v>
      </c>
      <c r="H175" s="30" t="s">
        <v>109</v>
      </c>
      <c r="I175" s="30" t="s">
        <v>109</v>
      </c>
      <c r="J175" s="30" t="s">
        <v>109</v>
      </c>
      <c r="K175" s="30" t="s">
        <v>109</v>
      </c>
      <c r="L175" s="30" t="s">
        <v>109</v>
      </c>
      <c r="M175" s="30" t="s">
        <v>109</v>
      </c>
      <c r="N175" s="30" t="s">
        <v>98</v>
      </c>
      <c r="O175" s="30" t="s">
        <v>109</v>
      </c>
      <c r="P175" s="30" t="s">
        <v>109</v>
      </c>
      <c r="Q175" s="30" t="s">
        <v>109</v>
      </c>
      <c r="R175" s="30" t="s">
        <v>109</v>
      </c>
      <c r="S175" s="30" t="s">
        <v>109</v>
      </c>
      <c r="T175" s="30" t="s">
        <v>109</v>
      </c>
      <c r="U175" s="30" t="s">
        <v>109</v>
      </c>
      <c r="V175" s="30" t="s">
        <v>109</v>
      </c>
      <c r="W175" s="31" t="s">
        <v>109</v>
      </c>
      <c r="X175" s="56">
        <f t="shared" si="23"/>
        <v>19</v>
      </c>
      <c r="Y175" s="45">
        <f t="shared" si="24"/>
        <v>0</v>
      </c>
    </row>
    <row r="176">
      <c r="A176" s="41" t="s">
        <v>468</v>
      </c>
      <c r="B176" s="62">
        <v>3.0</v>
      </c>
      <c r="C176" s="41" t="s">
        <v>471</v>
      </c>
      <c r="D176" s="30" t="s">
        <v>109</v>
      </c>
      <c r="E176" s="30" t="s">
        <v>109</v>
      </c>
      <c r="F176" s="30" t="s">
        <v>109</v>
      </c>
      <c r="G176" s="30" t="s">
        <v>109</v>
      </c>
      <c r="H176" s="30" t="s">
        <v>109</v>
      </c>
      <c r="I176" s="30" t="s">
        <v>109</v>
      </c>
      <c r="J176" s="30" t="s">
        <v>109</v>
      </c>
      <c r="K176" s="30" t="s">
        <v>109</v>
      </c>
      <c r="L176" s="30" t="s">
        <v>109</v>
      </c>
      <c r="M176" s="30" t="s">
        <v>109</v>
      </c>
      <c r="N176" s="30" t="s">
        <v>98</v>
      </c>
      <c r="O176" s="30" t="s">
        <v>109</v>
      </c>
      <c r="P176" s="30" t="s">
        <v>109</v>
      </c>
      <c r="Q176" s="30" t="s">
        <v>109</v>
      </c>
      <c r="R176" s="30" t="s">
        <v>109</v>
      </c>
      <c r="S176" s="30" t="s">
        <v>109</v>
      </c>
      <c r="T176" s="30" t="s">
        <v>109</v>
      </c>
      <c r="U176" s="30" t="s">
        <v>109</v>
      </c>
      <c r="V176" s="30" t="s">
        <v>109</v>
      </c>
      <c r="W176" s="31" t="s">
        <v>109</v>
      </c>
      <c r="X176" s="56">
        <f t="shared" si="23"/>
        <v>19</v>
      </c>
      <c r="Y176" s="45">
        <f t="shared" si="24"/>
        <v>0</v>
      </c>
    </row>
    <row r="177">
      <c r="A177" s="41" t="s">
        <v>468</v>
      </c>
      <c r="B177" s="62">
        <v>4.0</v>
      </c>
      <c r="C177" s="41" t="s">
        <v>472</v>
      </c>
      <c r="D177" s="30" t="s">
        <v>109</v>
      </c>
      <c r="E177" s="30" t="s">
        <v>109</v>
      </c>
      <c r="F177" s="30" t="s">
        <v>109</v>
      </c>
      <c r="G177" s="30" t="s">
        <v>109</v>
      </c>
      <c r="H177" s="30" t="s">
        <v>109</v>
      </c>
      <c r="I177" s="30" t="s">
        <v>109</v>
      </c>
      <c r="J177" s="30" t="s">
        <v>109</v>
      </c>
      <c r="K177" s="30" t="s">
        <v>109</v>
      </c>
      <c r="L177" s="30" t="s">
        <v>109</v>
      </c>
      <c r="M177" s="30" t="s">
        <v>109</v>
      </c>
      <c r="N177" s="30" t="s">
        <v>98</v>
      </c>
      <c r="O177" s="30" t="s">
        <v>109</v>
      </c>
      <c r="P177" s="30" t="s">
        <v>109</v>
      </c>
      <c r="Q177" s="30" t="s">
        <v>109</v>
      </c>
      <c r="R177" s="30" t="s">
        <v>109</v>
      </c>
      <c r="S177" s="30" t="s">
        <v>109</v>
      </c>
      <c r="T177" s="30" t="s">
        <v>109</v>
      </c>
      <c r="U177" s="30" t="s">
        <v>109</v>
      </c>
      <c r="V177" s="30" t="s">
        <v>109</v>
      </c>
      <c r="W177" s="31" t="s">
        <v>109</v>
      </c>
      <c r="X177" s="56">
        <f t="shared" si="23"/>
        <v>19</v>
      </c>
      <c r="Y177" s="45">
        <f t="shared" si="24"/>
        <v>0</v>
      </c>
    </row>
    <row r="178">
      <c r="A178" s="41" t="s">
        <v>468</v>
      </c>
      <c r="B178" s="62">
        <v>5.0</v>
      </c>
      <c r="C178" s="41" t="s">
        <v>473</v>
      </c>
      <c r="D178" s="30" t="s">
        <v>109</v>
      </c>
      <c r="E178" s="30" t="s">
        <v>109</v>
      </c>
      <c r="F178" s="30" t="s">
        <v>109</v>
      </c>
      <c r="G178" s="30" t="s">
        <v>109</v>
      </c>
      <c r="H178" s="30" t="s">
        <v>109</v>
      </c>
      <c r="I178" s="30" t="s">
        <v>109</v>
      </c>
      <c r="J178" s="30" t="s">
        <v>109</v>
      </c>
      <c r="K178" s="30" t="s">
        <v>109</v>
      </c>
      <c r="L178" s="30" t="s">
        <v>109</v>
      </c>
      <c r="M178" s="30" t="s">
        <v>109</v>
      </c>
      <c r="N178" s="30" t="s">
        <v>98</v>
      </c>
      <c r="O178" s="30" t="s">
        <v>109</v>
      </c>
      <c r="P178" s="30" t="s">
        <v>109</v>
      </c>
      <c r="Q178" s="30" t="s">
        <v>109</v>
      </c>
      <c r="R178" s="30" t="s">
        <v>109</v>
      </c>
      <c r="S178" s="30" t="s">
        <v>109</v>
      </c>
      <c r="T178" s="30" t="s">
        <v>109</v>
      </c>
      <c r="U178" s="30" t="s">
        <v>109</v>
      </c>
      <c r="V178" s="30" t="s">
        <v>109</v>
      </c>
      <c r="W178" s="31" t="s">
        <v>109</v>
      </c>
      <c r="X178" s="56">
        <f t="shared" si="23"/>
        <v>19</v>
      </c>
      <c r="Y178" s="45">
        <f t="shared" si="24"/>
        <v>0</v>
      </c>
    </row>
    <row r="179">
      <c r="A179" s="41" t="s">
        <v>468</v>
      </c>
      <c r="B179" s="62">
        <v>6.0</v>
      </c>
      <c r="C179" s="41" t="s">
        <v>213</v>
      </c>
      <c r="D179" s="30" t="s">
        <v>109</v>
      </c>
      <c r="E179" s="30" t="s">
        <v>109</v>
      </c>
      <c r="F179" s="30" t="s">
        <v>109</v>
      </c>
      <c r="G179" s="30" t="s">
        <v>109</v>
      </c>
      <c r="H179" s="30" t="s">
        <v>109</v>
      </c>
      <c r="I179" s="30" t="s">
        <v>109</v>
      </c>
      <c r="J179" s="30" t="s">
        <v>109</v>
      </c>
      <c r="K179" s="30" t="s">
        <v>109</v>
      </c>
      <c r="L179" s="30" t="s">
        <v>109</v>
      </c>
      <c r="M179" s="30" t="s">
        <v>109</v>
      </c>
      <c r="N179" s="30" t="s">
        <v>98</v>
      </c>
      <c r="O179" s="30" t="s">
        <v>109</v>
      </c>
      <c r="P179" s="30" t="s">
        <v>109</v>
      </c>
      <c r="Q179" s="30" t="s">
        <v>109</v>
      </c>
      <c r="R179" s="30" t="s">
        <v>109</v>
      </c>
      <c r="S179" s="30" t="s">
        <v>109</v>
      </c>
      <c r="T179" s="30" t="s">
        <v>109</v>
      </c>
      <c r="U179" s="30" t="s">
        <v>204</v>
      </c>
      <c r="V179" s="30" t="s">
        <v>109</v>
      </c>
      <c r="W179" s="31" t="s">
        <v>109</v>
      </c>
      <c r="X179" s="56">
        <f t="shared" si="23"/>
        <v>18</v>
      </c>
      <c r="Y179" s="45">
        <f t="shared" si="24"/>
        <v>0</v>
      </c>
    </row>
    <row r="180">
      <c r="A180" s="41" t="s">
        <v>468</v>
      </c>
      <c r="B180" s="62">
        <v>7.0</v>
      </c>
      <c r="C180" s="41" t="s">
        <v>474</v>
      </c>
      <c r="D180" s="30" t="s">
        <v>98</v>
      </c>
      <c r="E180" s="30" t="s">
        <v>98</v>
      </c>
      <c r="F180" s="30" t="s">
        <v>98</v>
      </c>
      <c r="G180" s="30" t="s">
        <v>98</v>
      </c>
      <c r="H180" s="30" t="s">
        <v>98</v>
      </c>
      <c r="I180" s="30" t="s">
        <v>204</v>
      </c>
      <c r="J180" s="30" t="s">
        <v>98</v>
      </c>
      <c r="K180" s="30" t="s">
        <v>109</v>
      </c>
      <c r="L180" s="30" t="s">
        <v>98</v>
      </c>
      <c r="M180" s="30" t="s">
        <v>98</v>
      </c>
      <c r="N180" s="30" t="s">
        <v>109</v>
      </c>
      <c r="O180" s="30" t="s">
        <v>98</v>
      </c>
      <c r="P180" s="30" t="s">
        <v>98</v>
      </c>
      <c r="Q180" s="30" t="s">
        <v>98</v>
      </c>
      <c r="R180" s="30" t="s">
        <v>98</v>
      </c>
      <c r="S180" s="30" t="s">
        <v>98</v>
      </c>
      <c r="T180" s="30" t="s">
        <v>109</v>
      </c>
      <c r="U180" s="30" t="s">
        <v>98</v>
      </c>
      <c r="V180" s="30" t="s">
        <v>98</v>
      </c>
      <c r="W180" s="31" t="s">
        <v>98</v>
      </c>
      <c r="X180" s="56">
        <f t="shared" si="23"/>
        <v>2</v>
      </c>
      <c r="Y180" s="45">
        <f t="shared" si="24"/>
        <v>16</v>
      </c>
    </row>
    <row r="181">
      <c r="A181" s="41" t="s">
        <v>468</v>
      </c>
      <c r="B181" s="62">
        <v>8.0</v>
      </c>
      <c r="C181" s="41" t="s">
        <v>475</v>
      </c>
      <c r="D181" s="30" t="s">
        <v>109</v>
      </c>
      <c r="E181" s="30" t="s">
        <v>109</v>
      </c>
      <c r="F181" s="30" t="s">
        <v>109</v>
      </c>
      <c r="G181" s="30" t="s">
        <v>109</v>
      </c>
      <c r="H181" s="30" t="s">
        <v>109</v>
      </c>
      <c r="I181" s="30" t="s">
        <v>109</v>
      </c>
      <c r="J181" s="30" t="s">
        <v>109</v>
      </c>
      <c r="K181" s="30" t="s">
        <v>109</v>
      </c>
      <c r="L181" s="30" t="s">
        <v>109</v>
      </c>
      <c r="M181" s="30" t="s">
        <v>109</v>
      </c>
      <c r="N181" s="30" t="s">
        <v>98</v>
      </c>
      <c r="O181" s="30" t="s">
        <v>109</v>
      </c>
      <c r="P181" s="30" t="s">
        <v>109</v>
      </c>
      <c r="Q181" s="30" t="s">
        <v>109</v>
      </c>
      <c r="R181" s="30" t="s">
        <v>109</v>
      </c>
      <c r="S181" s="30" t="s">
        <v>109</v>
      </c>
      <c r="T181" s="30" t="s">
        <v>109</v>
      </c>
      <c r="U181" s="30" t="s">
        <v>109</v>
      </c>
      <c r="V181" s="30" t="s">
        <v>109</v>
      </c>
      <c r="W181" s="31" t="s">
        <v>109</v>
      </c>
      <c r="X181" s="56">
        <f t="shared" si="23"/>
        <v>19</v>
      </c>
      <c r="Y181" s="45">
        <f t="shared" si="24"/>
        <v>0</v>
      </c>
    </row>
    <row r="182">
      <c r="A182" s="41" t="s">
        <v>468</v>
      </c>
      <c r="B182" s="62">
        <v>9.0</v>
      </c>
      <c r="C182" s="41" t="s">
        <v>214</v>
      </c>
      <c r="D182" s="30" t="s">
        <v>109</v>
      </c>
      <c r="E182" s="30" t="s">
        <v>109</v>
      </c>
      <c r="F182" s="30" t="s">
        <v>109</v>
      </c>
      <c r="G182" s="30" t="s">
        <v>109</v>
      </c>
      <c r="H182" s="30" t="s">
        <v>109</v>
      </c>
      <c r="I182" s="30" t="s">
        <v>109</v>
      </c>
      <c r="J182" s="30" t="s">
        <v>109</v>
      </c>
      <c r="K182" s="30" t="s">
        <v>109</v>
      </c>
      <c r="L182" s="30" t="s">
        <v>109</v>
      </c>
      <c r="M182" s="30" t="s">
        <v>109</v>
      </c>
      <c r="N182" s="30" t="s">
        <v>98</v>
      </c>
      <c r="O182" s="30" t="s">
        <v>109</v>
      </c>
      <c r="P182" s="30" t="s">
        <v>109</v>
      </c>
      <c r="Q182" s="30" t="s">
        <v>109</v>
      </c>
      <c r="R182" s="30" t="s">
        <v>109</v>
      </c>
      <c r="S182" s="30" t="s">
        <v>109</v>
      </c>
      <c r="T182" s="30" t="s">
        <v>109</v>
      </c>
      <c r="U182" s="30" t="s">
        <v>109</v>
      </c>
      <c r="V182" s="30" t="s">
        <v>109</v>
      </c>
      <c r="W182" s="31" t="s">
        <v>109</v>
      </c>
      <c r="X182" s="56">
        <f t="shared" si="23"/>
        <v>19</v>
      </c>
      <c r="Y182" s="45">
        <f t="shared" si="24"/>
        <v>0</v>
      </c>
    </row>
    <row r="183">
      <c r="A183" s="21"/>
      <c r="B183" s="63" t="s">
        <v>476</v>
      </c>
      <c r="C183" s="38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3"/>
      <c r="X183" s="42"/>
      <c r="Y183" s="42"/>
    </row>
    <row r="184">
      <c r="A184" s="41" t="s">
        <v>476</v>
      </c>
      <c r="B184" s="62">
        <v>1.0</v>
      </c>
      <c r="C184" s="41" t="s">
        <v>477</v>
      </c>
      <c r="D184" s="30" t="s">
        <v>109</v>
      </c>
      <c r="E184" s="30" t="s">
        <v>109</v>
      </c>
      <c r="F184" s="30" t="s">
        <v>109</v>
      </c>
      <c r="G184" s="30" t="s">
        <v>109</v>
      </c>
      <c r="H184" s="30" t="s">
        <v>109</v>
      </c>
      <c r="I184" s="30" t="s">
        <v>109</v>
      </c>
      <c r="J184" s="30" t="s">
        <v>109</v>
      </c>
      <c r="K184" s="30" t="s">
        <v>109</v>
      </c>
      <c r="L184" s="30" t="s">
        <v>109</v>
      </c>
      <c r="M184" s="30" t="s">
        <v>109</v>
      </c>
      <c r="N184" s="30" t="s">
        <v>98</v>
      </c>
      <c r="O184" s="30" t="s">
        <v>109</v>
      </c>
      <c r="P184" s="30" t="s">
        <v>109</v>
      </c>
      <c r="Q184" s="30" t="s">
        <v>109</v>
      </c>
      <c r="R184" s="30" t="s">
        <v>109</v>
      </c>
      <c r="S184" s="30" t="s">
        <v>109</v>
      </c>
      <c r="T184" s="30" t="s">
        <v>109</v>
      </c>
      <c r="U184" s="30" t="s">
        <v>109</v>
      </c>
      <c r="V184" s="30" t="s">
        <v>109</v>
      </c>
      <c r="W184" s="31" t="s">
        <v>109</v>
      </c>
      <c r="X184" s="56">
        <f t="shared" ref="X184:X187" si="25">countif(D184:M184,"Y")+countif(O184:W184,"Y")</f>
        <v>19</v>
      </c>
      <c r="Y184" s="45">
        <f t="shared" ref="Y184:Y187" si="26">COUNTIF(D184:M184,"N")+COUNTIF(O184:W184,"N")</f>
        <v>0</v>
      </c>
    </row>
    <row r="185">
      <c r="A185" s="41" t="s">
        <v>476</v>
      </c>
      <c r="B185" s="62">
        <v>2.0</v>
      </c>
      <c r="C185" s="41" t="s">
        <v>478</v>
      </c>
      <c r="D185" s="30" t="s">
        <v>98</v>
      </c>
      <c r="E185" s="30" t="s">
        <v>109</v>
      </c>
      <c r="F185" s="30" t="s">
        <v>98</v>
      </c>
      <c r="G185" s="30" t="s">
        <v>98</v>
      </c>
      <c r="H185" s="30" t="s">
        <v>204</v>
      </c>
      <c r="I185" s="30" t="s">
        <v>98</v>
      </c>
      <c r="J185" s="30" t="s">
        <v>98</v>
      </c>
      <c r="K185" s="30" t="s">
        <v>109</v>
      </c>
      <c r="L185" s="30" t="s">
        <v>98</v>
      </c>
      <c r="M185" s="30" t="s">
        <v>98</v>
      </c>
      <c r="N185" s="30" t="s">
        <v>109</v>
      </c>
      <c r="O185" s="30" t="s">
        <v>98</v>
      </c>
      <c r="P185" s="30" t="s">
        <v>109</v>
      </c>
      <c r="Q185" s="30" t="s">
        <v>98</v>
      </c>
      <c r="R185" s="30" t="s">
        <v>98</v>
      </c>
      <c r="S185" s="30" t="s">
        <v>109</v>
      </c>
      <c r="T185" s="30" t="s">
        <v>109</v>
      </c>
      <c r="U185" s="30" t="s">
        <v>109</v>
      </c>
      <c r="V185" s="30" t="s">
        <v>98</v>
      </c>
      <c r="W185" s="31" t="s">
        <v>98</v>
      </c>
      <c r="X185" s="56">
        <f t="shared" si="25"/>
        <v>6</v>
      </c>
      <c r="Y185" s="45">
        <f t="shared" si="26"/>
        <v>12</v>
      </c>
    </row>
    <row r="186">
      <c r="A186" s="41" t="s">
        <v>476</v>
      </c>
      <c r="B186" s="62">
        <v>3.0</v>
      </c>
      <c r="C186" s="41" t="s">
        <v>479</v>
      </c>
      <c r="D186" s="30" t="s">
        <v>109</v>
      </c>
      <c r="E186" s="30" t="s">
        <v>109</v>
      </c>
      <c r="F186" s="30" t="s">
        <v>109</v>
      </c>
      <c r="G186" s="30" t="s">
        <v>109</v>
      </c>
      <c r="H186" s="30" t="s">
        <v>109</v>
      </c>
      <c r="I186" s="30" t="s">
        <v>109</v>
      </c>
      <c r="J186" s="30" t="s">
        <v>109</v>
      </c>
      <c r="K186" s="30" t="s">
        <v>109</v>
      </c>
      <c r="L186" s="30" t="s">
        <v>109</v>
      </c>
      <c r="M186" s="30" t="s">
        <v>109</v>
      </c>
      <c r="N186" s="30" t="s">
        <v>98</v>
      </c>
      <c r="O186" s="30" t="s">
        <v>109</v>
      </c>
      <c r="P186" s="30" t="s">
        <v>109</v>
      </c>
      <c r="Q186" s="30" t="s">
        <v>109</v>
      </c>
      <c r="R186" s="30" t="s">
        <v>109</v>
      </c>
      <c r="S186" s="30" t="s">
        <v>109</v>
      </c>
      <c r="T186" s="30" t="s">
        <v>109</v>
      </c>
      <c r="U186" s="30" t="s">
        <v>109</v>
      </c>
      <c r="V186" s="30" t="s">
        <v>109</v>
      </c>
      <c r="W186" s="31" t="s">
        <v>109</v>
      </c>
      <c r="X186" s="56">
        <f t="shared" si="25"/>
        <v>19</v>
      </c>
      <c r="Y186" s="45">
        <f t="shared" si="26"/>
        <v>0</v>
      </c>
    </row>
    <row r="187">
      <c r="A187" s="41" t="s">
        <v>476</v>
      </c>
      <c r="B187" s="62">
        <v>4.0</v>
      </c>
      <c r="C187" s="41" t="s">
        <v>480</v>
      </c>
      <c r="D187" s="30" t="s">
        <v>109</v>
      </c>
      <c r="E187" s="30" t="s">
        <v>109</v>
      </c>
      <c r="F187" s="30" t="s">
        <v>109</v>
      </c>
      <c r="G187" s="30" t="s">
        <v>109</v>
      </c>
      <c r="H187" s="30" t="s">
        <v>109</v>
      </c>
      <c r="I187" s="30" t="s">
        <v>109</v>
      </c>
      <c r="J187" s="30" t="s">
        <v>109</v>
      </c>
      <c r="K187" s="30" t="s">
        <v>109</v>
      </c>
      <c r="L187" s="30" t="s">
        <v>109</v>
      </c>
      <c r="M187" s="30" t="s">
        <v>109</v>
      </c>
      <c r="N187" s="30" t="s">
        <v>98</v>
      </c>
      <c r="O187" s="30" t="s">
        <v>109</v>
      </c>
      <c r="P187" s="30" t="s">
        <v>109</v>
      </c>
      <c r="Q187" s="30" t="s">
        <v>109</v>
      </c>
      <c r="R187" s="30" t="s">
        <v>109</v>
      </c>
      <c r="S187" s="30" t="s">
        <v>109</v>
      </c>
      <c r="T187" s="30" t="s">
        <v>109</v>
      </c>
      <c r="U187" s="30" t="s">
        <v>109</v>
      </c>
      <c r="V187" s="30" t="s">
        <v>109</v>
      </c>
      <c r="W187" s="31" t="s">
        <v>109</v>
      </c>
      <c r="X187" s="56">
        <f t="shared" si="25"/>
        <v>19</v>
      </c>
      <c r="Y187" s="45">
        <f t="shared" si="26"/>
        <v>0</v>
      </c>
    </row>
    <row r="188">
      <c r="A188" s="21"/>
      <c r="B188" s="63" t="s">
        <v>481</v>
      </c>
      <c r="C188" s="38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3"/>
      <c r="X188" s="42"/>
      <c r="Y188" s="42"/>
    </row>
    <row r="189">
      <c r="A189" s="41" t="s">
        <v>481</v>
      </c>
      <c r="B189" s="62">
        <v>1.0</v>
      </c>
      <c r="C189" s="41" t="s">
        <v>482</v>
      </c>
      <c r="D189" s="30" t="s">
        <v>109</v>
      </c>
      <c r="E189" s="30" t="s">
        <v>109</v>
      </c>
      <c r="F189" s="30" t="s">
        <v>109</v>
      </c>
      <c r="G189" s="30" t="s">
        <v>109</v>
      </c>
      <c r="H189" s="30" t="s">
        <v>109</v>
      </c>
      <c r="I189" s="30" t="s">
        <v>109</v>
      </c>
      <c r="J189" s="30" t="s">
        <v>109</v>
      </c>
      <c r="K189" s="30" t="s">
        <v>109</v>
      </c>
      <c r="L189" s="30" t="s">
        <v>109</v>
      </c>
      <c r="M189" s="30" t="s">
        <v>109</v>
      </c>
      <c r="N189" s="30" t="s">
        <v>98</v>
      </c>
      <c r="O189" s="30" t="s">
        <v>109</v>
      </c>
      <c r="P189" s="30" t="s">
        <v>109</v>
      </c>
      <c r="Q189" s="30" t="s">
        <v>109</v>
      </c>
      <c r="R189" s="30" t="s">
        <v>109</v>
      </c>
      <c r="S189" s="30" t="s">
        <v>109</v>
      </c>
      <c r="T189" s="30" t="s">
        <v>109</v>
      </c>
      <c r="U189" s="30" t="s">
        <v>109</v>
      </c>
      <c r="V189" s="30" t="s">
        <v>109</v>
      </c>
      <c r="W189" s="31" t="s">
        <v>109</v>
      </c>
      <c r="X189" s="56">
        <f t="shared" ref="X189:X193" si="27">countif(D189:M189,"Y")+countif(O189:W189,"Y")</f>
        <v>19</v>
      </c>
      <c r="Y189" s="45">
        <f t="shared" ref="Y189:Y193" si="28">COUNTIF(D189:M189,"N")+COUNTIF(O189:W189,"N")</f>
        <v>0</v>
      </c>
    </row>
    <row r="190">
      <c r="A190" s="41" t="s">
        <v>481</v>
      </c>
      <c r="B190" s="62">
        <v>2.0</v>
      </c>
      <c r="C190" s="41" t="s">
        <v>483</v>
      </c>
      <c r="D190" s="30" t="s">
        <v>204</v>
      </c>
      <c r="E190" s="30" t="s">
        <v>109</v>
      </c>
      <c r="F190" s="30" t="s">
        <v>109</v>
      </c>
      <c r="G190" s="30" t="s">
        <v>109</v>
      </c>
      <c r="H190" s="30" t="s">
        <v>109</v>
      </c>
      <c r="I190" s="30" t="s">
        <v>109</v>
      </c>
      <c r="J190" s="30" t="s">
        <v>109</v>
      </c>
      <c r="K190" s="30" t="s">
        <v>109</v>
      </c>
      <c r="L190" s="30" t="s">
        <v>109</v>
      </c>
      <c r="M190" s="30" t="s">
        <v>109</v>
      </c>
      <c r="N190" s="30" t="s">
        <v>98</v>
      </c>
      <c r="O190" s="30" t="s">
        <v>109</v>
      </c>
      <c r="P190" s="30" t="s">
        <v>109</v>
      </c>
      <c r="Q190" s="30" t="s">
        <v>109</v>
      </c>
      <c r="R190" s="30" t="s">
        <v>109</v>
      </c>
      <c r="S190" s="30" t="s">
        <v>109</v>
      </c>
      <c r="T190" s="30" t="s">
        <v>109</v>
      </c>
      <c r="U190" s="30" t="s">
        <v>109</v>
      </c>
      <c r="V190" s="30" t="s">
        <v>109</v>
      </c>
      <c r="W190" s="31" t="s">
        <v>109</v>
      </c>
      <c r="X190" s="56">
        <f t="shared" si="27"/>
        <v>18</v>
      </c>
      <c r="Y190" s="45">
        <f t="shared" si="28"/>
        <v>0</v>
      </c>
    </row>
    <row r="191">
      <c r="A191" s="41" t="s">
        <v>481</v>
      </c>
      <c r="B191" s="62">
        <v>3.0</v>
      </c>
      <c r="C191" s="41" t="s">
        <v>484</v>
      </c>
      <c r="D191" s="30" t="s">
        <v>109</v>
      </c>
      <c r="E191" s="30" t="s">
        <v>109</v>
      </c>
      <c r="F191" s="30" t="s">
        <v>109</v>
      </c>
      <c r="G191" s="30" t="s">
        <v>109</v>
      </c>
      <c r="H191" s="30" t="s">
        <v>109</v>
      </c>
      <c r="I191" s="30" t="s">
        <v>109</v>
      </c>
      <c r="J191" s="30" t="s">
        <v>109</v>
      </c>
      <c r="K191" s="30" t="s">
        <v>109</v>
      </c>
      <c r="L191" s="30" t="s">
        <v>109</v>
      </c>
      <c r="M191" s="30" t="s">
        <v>109</v>
      </c>
      <c r="N191" s="30" t="s">
        <v>98</v>
      </c>
      <c r="O191" s="30" t="s">
        <v>109</v>
      </c>
      <c r="P191" s="30" t="s">
        <v>109</v>
      </c>
      <c r="Q191" s="30" t="s">
        <v>109</v>
      </c>
      <c r="R191" s="30" t="s">
        <v>109</v>
      </c>
      <c r="S191" s="30" t="s">
        <v>109</v>
      </c>
      <c r="T191" s="30" t="s">
        <v>109</v>
      </c>
      <c r="U191" s="30" t="s">
        <v>109</v>
      </c>
      <c r="V191" s="30" t="s">
        <v>109</v>
      </c>
      <c r="W191" s="31" t="s">
        <v>109</v>
      </c>
      <c r="X191" s="56">
        <f t="shared" si="27"/>
        <v>19</v>
      </c>
      <c r="Y191" s="45">
        <f t="shared" si="28"/>
        <v>0</v>
      </c>
    </row>
    <row r="192">
      <c r="A192" s="41" t="s">
        <v>481</v>
      </c>
      <c r="B192" s="62">
        <v>4.0</v>
      </c>
      <c r="C192" s="41" t="s">
        <v>485</v>
      </c>
      <c r="D192" s="30" t="s">
        <v>204</v>
      </c>
      <c r="E192" s="30" t="s">
        <v>204</v>
      </c>
      <c r="F192" s="30" t="s">
        <v>204</v>
      </c>
      <c r="G192" s="30" t="s">
        <v>204</v>
      </c>
      <c r="H192" s="30" t="s">
        <v>204</v>
      </c>
      <c r="I192" s="30" t="s">
        <v>334</v>
      </c>
      <c r="J192" s="30" t="s">
        <v>334</v>
      </c>
      <c r="K192" s="30" t="s">
        <v>334</v>
      </c>
      <c r="L192" s="30" t="s">
        <v>334</v>
      </c>
      <c r="M192" s="30" t="s">
        <v>334</v>
      </c>
      <c r="N192" s="30" t="s">
        <v>334</v>
      </c>
      <c r="O192" s="30" t="s">
        <v>334</v>
      </c>
      <c r="P192" s="30" t="s">
        <v>334</v>
      </c>
      <c r="Q192" s="30" t="s">
        <v>334</v>
      </c>
      <c r="R192" s="30" t="s">
        <v>334</v>
      </c>
      <c r="S192" s="30" t="s">
        <v>334</v>
      </c>
      <c r="T192" s="30" t="s">
        <v>334</v>
      </c>
      <c r="U192" s="30" t="s">
        <v>334</v>
      </c>
      <c r="V192" s="30" t="s">
        <v>334</v>
      </c>
      <c r="W192" s="31" t="s">
        <v>334</v>
      </c>
      <c r="X192" s="56">
        <f t="shared" si="27"/>
        <v>0</v>
      </c>
      <c r="Y192" s="45">
        <f t="shared" si="28"/>
        <v>0</v>
      </c>
    </row>
    <row r="193">
      <c r="A193" s="41" t="s">
        <v>481</v>
      </c>
      <c r="B193" s="62">
        <v>4.0</v>
      </c>
      <c r="C193" s="41" t="s">
        <v>486</v>
      </c>
      <c r="D193" s="30" t="s">
        <v>334</v>
      </c>
      <c r="E193" s="30" t="s">
        <v>334</v>
      </c>
      <c r="F193" s="30" t="s">
        <v>334</v>
      </c>
      <c r="G193" s="30" t="s">
        <v>334</v>
      </c>
      <c r="H193" s="30" t="s">
        <v>334</v>
      </c>
      <c r="I193" s="30" t="s">
        <v>334</v>
      </c>
      <c r="J193" s="30" t="s">
        <v>334</v>
      </c>
      <c r="K193" s="30" t="s">
        <v>109</v>
      </c>
      <c r="L193" s="30" t="s">
        <v>109</v>
      </c>
      <c r="M193" s="30" t="s">
        <v>109</v>
      </c>
      <c r="N193" s="30" t="s">
        <v>98</v>
      </c>
      <c r="O193" s="30" t="s">
        <v>109</v>
      </c>
      <c r="P193" s="30" t="s">
        <v>109</v>
      </c>
      <c r="Q193" s="30" t="s">
        <v>109</v>
      </c>
      <c r="R193" s="30" t="s">
        <v>109</v>
      </c>
      <c r="S193" s="30" t="s">
        <v>109</v>
      </c>
      <c r="T193" s="30" t="s">
        <v>109</v>
      </c>
      <c r="U193" s="30" t="s">
        <v>109</v>
      </c>
      <c r="V193" s="30" t="s">
        <v>109</v>
      </c>
      <c r="W193" s="31" t="s">
        <v>109</v>
      </c>
      <c r="X193" s="56">
        <f t="shared" si="27"/>
        <v>12</v>
      </c>
      <c r="Y193" s="45">
        <f t="shared" si="28"/>
        <v>0</v>
      </c>
    </row>
    <row r="194">
      <c r="A194" s="21"/>
      <c r="B194" s="63" t="s">
        <v>487</v>
      </c>
      <c r="C194" s="38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3"/>
      <c r="X194" s="42"/>
      <c r="Y194" s="42"/>
    </row>
    <row r="195">
      <c r="A195" s="41" t="s">
        <v>487</v>
      </c>
      <c r="B195" s="62">
        <v>1.0</v>
      </c>
      <c r="C195" s="41" t="s">
        <v>488</v>
      </c>
      <c r="D195" s="30" t="s">
        <v>109</v>
      </c>
      <c r="E195" s="30" t="s">
        <v>109</v>
      </c>
      <c r="F195" s="30" t="s">
        <v>109</v>
      </c>
      <c r="G195" s="30" t="s">
        <v>109</v>
      </c>
      <c r="H195" s="30" t="s">
        <v>109</v>
      </c>
      <c r="I195" s="30" t="s">
        <v>109</v>
      </c>
      <c r="J195" s="30" t="s">
        <v>109</v>
      </c>
      <c r="K195" s="30" t="s">
        <v>109</v>
      </c>
      <c r="L195" s="30" t="s">
        <v>109</v>
      </c>
      <c r="M195" s="30" t="s">
        <v>109</v>
      </c>
      <c r="N195" s="30" t="s">
        <v>98</v>
      </c>
      <c r="O195" s="30" t="s">
        <v>109</v>
      </c>
      <c r="P195" s="30" t="s">
        <v>109</v>
      </c>
      <c r="Q195" s="30" t="s">
        <v>109</v>
      </c>
      <c r="R195" s="30" t="s">
        <v>109</v>
      </c>
      <c r="S195" s="30" t="s">
        <v>109</v>
      </c>
      <c r="T195" s="30" t="s">
        <v>109</v>
      </c>
      <c r="U195" s="30" t="s">
        <v>109</v>
      </c>
      <c r="V195" s="30" t="s">
        <v>109</v>
      </c>
      <c r="W195" s="31" t="s">
        <v>109</v>
      </c>
      <c r="X195" s="56">
        <f t="shared" ref="X195:X200" si="29">countif(D195:M195,"Y")+countif(O195:W195,"Y")</f>
        <v>19</v>
      </c>
      <c r="Y195" s="45">
        <f t="shared" ref="Y195:Y200" si="30">COUNTIF(D195:M195,"N")+COUNTIF(O195:W195,"N")</f>
        <v>0</v>
      </c>
    </row>
    <row r="196">
      <c r="A196" s="41" t="s">
        <v>487</v>
      </c>
      <c r="B196" s="62">
        <v>2.0</v>
      </c>
      <c r="C196" s="41" t="s">
        <v>489</v>
      </c>
      <c r="D196" s="30" t="s">
        <v>109</v>
      </c>
      <c r="E196" s="30" t="s">
        <v>109</v>
      </c>
      <c r="F196" s="30" t="s">
        <v>109</v>
      </c>
      <c r="G196" s="30" t="s">
        <v>109</v>
      </c>
      <c r="H196" s="30" t="s">
        <v>109</v>
      </c>
      <c r="I196" s="30" t="s">
        <v>109</v>
      </c>
      <c r="J196" s="30" t="s">
        <v>109</v>
      </c>
      <c r="K196" s="30" t="s">
        <v>109</v>
      </c>
      <c r="L196" s="30" t="s">
        <v>109</v>
      </c>
      <c r="M196" s="30" t="s">
        <v>109</v>
      </c>
      <c r="N196" s="30" t="s">
        <v>98</v>
      </c>
      <c r="O196" s="30" t="s">
        <v>109</v>
      </c>
      <c r="P196" s="30" t="s">
        <v>109</v>
      </c>
      <c r="Q196" s="30" t="s">
        <v>109</v>
      </c>
      <c r="R196" s="30" t="s">
        <v>109</v>
      </c>
      <c r="S196" s="30" t="s">
        <v>109</v>
      </c>
      <c r="T196" s="30" t="s">
        <v>109</v>
      </c>
      <c r="U196" s="30" t="s">
        <v>109</v>
      </c>
      <c r="V196" s="30" t="s">
        <v>109</v>
      </c>
      <c r="W196" s="31" t="s">
        <v>109</v>
      </c>
      <c r="X196" s="56">
        <f t="shared" si="29"/>
        <v>19</v>
      </c>
      <c r="Y196" s="45">
        <f t="shared" si="30"/>
        <v>0</v>
      </c>
    </row>
    <row r="197">
      <c r="A197" s="41" t="s">
        <v>487</v>
      </c>
      <c r="B197" s="62">
        <v>3.0</v>
      </c>
      <c r="C197" s="41" t="s">
        <v>490</v>
      </c>
      <c r="D197" s="30" t="s">
        <v>98</v>
      </c>
      <c r="E197" s="30" t="s">
        <v>109</v>
      </c>
      <c r="F197" s="30" t="s">
        <v>98</v>
      </c>
      <c r="G197" s="30" t="s">
        <v>98</v>
      </c>
      <c r="H197" s="30" t="s">
        <v>98</v>
      </c>
      <c r="I197" s="30" t="s">
        <v>98</v>
      </c>
      <c r="J197" s="30" t="s">
        <v>98</v>
      </c>
      <c r="K197" s="30" t="s">
        <v>109</v>
      </c>
      <c r="L197" s="30" t="s">
        <v>98</v>
      </c>
      <c r="M197" s="30" t="s">
        <v>98</v>
      </c>
      <c r="N197" s="30" t="s">
        <v>109</v>
      </c>
      <c r="O197" s="30" t="s">
        <v>98</v>
      </c>
      <c r="P197" s="30" t="s">
        <v>109</v>
      </c>
      <c r="Q197" s="30" t="s">
        <v>98</v>
      </c>
      <c r="R197" s="30" t="s">
        <v>98</v>
      </c>
      <c r="S197" s="30" t="s">
        <v>98</v>
      </c>
      <c r="T197" s="30" t="s">
        <v>98</v>
      </c>
      <c r="U197" s="30" t="s">
        <v>98</v>
      </c>
      <c r="V197" s="30" t="s">
        <v>98</v>
      </c>
      <c r="W197" s="31" t="s">
        <v>98</v>
      </c>
      <c r="X197" s="56">
        <f t="shared" si="29"/>
        <v>3</v>
      </c>
      <c r="Y197" s="45">
        <f t="shared" si="30"/>
        <v>16</v>
      </c>
    </row>
    <row r="198">
      <c r="A198" s="41" t="s">
        <v>487</v>
      </c>
      <c r="B198" s="62">
        <v>4.0</v>
      </c>
      <c r="C198" s="41" t="s">
        <v>491</v>
      </c>
      <c r="D198" s="30" t="s">
        <v>109</v>
      </c>
      <c r="E198" s="30" t="s">
        <v>109</v>
      </c>
      <c r="F198" s="30" t="s">
        <v>109</v>
      </c>
      <c r="G198" s="30" t="s">
        <v>109</v>
      </c>
      <c r="H198" s="30" t="s">
        <v>109</v>
      </c>
      <c r="I198" s="30" t="s">
        <v>109</v>
      </c>
      <c r="J198" s="30" t="s">
        <v>98</v>
      </c>
      <c r="K198" s="30" t="s">
        <v>109</v>
      </c>
      <c r="L198" s="30" t="s">
        <v>109</v>
      </c>
      <c r="M198" s="30" t="s">
        <v>109</v>
      </c>
      <c r="N198" s="30" t="s">
        <v>98</v>
      </c>
      <c r="O198" s="30" t="s">
        <v>109</v>
      </c>
      <c r="P198" s="30" t="s">
        <v>109</v>
      </c>
      <c r="Q198" s="30" t="s">
        <v>109</v>
      </c>
      <c r="R198" s="30" t="s">
        <v>109</v>
      </c>
      <c r="S198" s="30" t="s">
        <v>109</v>
      </c>
      <c r="T198" s="30" t="s">
        <v>109</v>
      </c>
      <c r="U198" s="30" t="s">
        <v>109</v>
      </c>
      <c r="V198" s="30" t="s">
        <v>98</v>
      </c>
      <c r="W198" s="31" t="s">
        <v>109</v>
      </c>
      <c r="X198" s="56">
        <f t="shared" si="29"/>
        <v>17</v>
      </c>
      <c r="Y198" s="45">
        <f t="shared" si="30"/>
        <v>2</v>
      </c>
    </row>
    <row r="199">
      <c r="A199" s="41" t="s">
        <v>487</v>
      </c>
      <c r="B199" s="62">
        <v>5.0</v>
      </c>
      <c r="C199" s="41" t="s">
        <v>492</v>
      </c>
      <c r="D199" s="30" t="s">
        <v>109</v>
      </c>
      <c r="E199" s="30" t="s">
        <v>109</v>
      </c>
      <c r="F199" s="30" t="s">
        <v>109</v>
      </c>
      <c r="G199" s="30" t="s">
        <v>109</v>
      </c>
      <c r="H199" s="30" t="s">
        <v>109</v>
      </c>
      <c r="I199" s="30" t="s">
        <v>109</v>
      </c>
      <c r="J199" s="30" t="s">
        <v>109</v>
      </c>
      <c r="K199" s="30" t="s">
        <v>109</v>
      </c>
      <c r="L199" s="30" t="s">
        <v>109</v>
      </c>
      <c r="M199" s="30" t="s">
        <v>109</v>
      </c>
      <c r="N199" s="30" t="s">
        <v>98</v>
      </c>
      <c r="O199" s="30" t="s">
        <v>109</v>
      </c>
      <c r="P199" s="30" t="s">
        <v>109</v>
      </c>
      <c r="Q199" s="30" t="s">
        <v>109</v>
      </c>
      <c r="R199" s="30" t="s">
        <v>109</v>
      </c>
      <c r="S199" s="30" t="s">
        <v>109</v>
      </c>
      <c r="T199" s="30" t="s">
        <v>109</v>
      </c>
      <c r="U199" s="30" t="s">
        <v>109</v>
      </c>
      <c r="V199" s="30" t="s">
        <v>109</v>
      </c>
      <c r="W199" s="31" t="s">
        <v>109</v>
      </c>
      <c r="X199" s="56">
        <f t="shared" si="29"/>
        <v>19</v>
      </c>
      <c r="Y199" s="45">
        <f t="shared" si="30"/>
        <v>0</v>
      </c>
    </row>
    <row r="200">
      <c r="A200" s="41" t="s">
        <v>487</v>
      </c>
      <c r="B200" s="62">
        <v>6.0</v>
      </c>
      <c r="C200" s="41" t="s">
        <v>216</v>
      </c>
      <c r="D200" s="30" t="s">
        <v>109</v>
      </c>
      <c r="E200" s="30" t="s">
        <v>109</v>
      </c>
      <c r="F200" s="30" t="s">
        <v>109</v>
      </c>
      <c r="G200" s="30" t="s">
        <v>109</v>
      </c>
      <c r="H200" s="30" t="s">
        <v>109</v>
      </c>
      <c r="I200" s="30" t="s">
        <v>109</v>
      </c>
      <c r="J200" s="30" t="s">
        <v>109</v>
      </c>
      <c r="K200" s="30" t="s">
        <v>109</v>
      </c>
      <c r="L200" s="30" t="s">
        <v>109</v>
      </c>
      <c r="M200" s="30" t="s">
        <v>109</v>
      </c>
      <c r="N200" s="30" t="s">
        <v>98</v>
      </c>
      <c r="O200" s="30" t="s">
        <v>109</v>
      </c>
      <c r="P200" s="30" t="s">
        <v>109</v>
      </c>
      <c r="Q200" s="30" t="s">
        <v>109</v>
      </c>
      <c r="R200" s="30" t="s">
        <v>109</v>
      </c>
      <c r="S200" s="30" t="s">
        <v>109</v>
      </c>
      <c r="T200" s="30" t="s">
        <v>109</v>
      </c>
      <c r="U200" s="30" t="s">
        <v>109</v>
      </c>
      <c r="V200" s="30" t="s">
        <v>109</v>
      </c>
      <c r="W200" s="31" t="s">
        <v>109</v>
      </c>
      <c r="X200" s="56">
        <f t="shared" si="29"/>
        <v>19</v>
      </c>
      <c r="Y200" s="45">
        <f t="shared" si="30"/>
        <v>0</v>
      </c>
    </row>
    <row r="201">
      <c r="A201" s="21"/>
      <c r="B201" s="63" t="s">
        <v>493</v>
      </c>
      <c r="C201" s="38"/>
      <c r="D201" s="42"/>
      <c r="E201" s="42"/>
      <c r="F201" s="42"/>
      <c r="G201" s="42"/>
      <c r="H201" s="42"/>
      <c r="I201" s="42"/>
      <c r="J201" s="42"/>
      <c r="K201" s="64"/>
      <c r="L201" s="42"/>
      <c r="M201" s="42"/>
      <c r="N201" s="64"/>
      <c r="O201" s="42"/>
      <c r="P201" s="42"/>
      <c r="Q201" s="42"/>
      <c r="R201" s="42"/>
      <c r="S201" s="42"/>
      <c r="T201" s="42"/>
      <c r="U201" s="42"/>
      <c r="V201" s="42"/>
      <c r="W201" s="65"/>
      <c r="X201" s="42"/>
      <c r="Y201" s="42"/>
    </row>
    <row r="202">
      <c r="A202" s="41" t="s">
        <v>493</v>
      </c>
      <c r="B202" s="62">
        <v>1.0</v>
      </c>
      <c r="C202" s="41" t="s">
        <v>494</v>
      </c>
      <c r="D202" s="30" t="s">
        <v>109</v>
      </c>
      <c r="E202" s="30" t="s">
        <v>109</v>
      </c>
      <c r="F202" s="30" t="s">
        <v>109</v>
      </c>
      <c r="G202" s="30" t="s">
        <v>109</v>
      </c>
      <c r="H202" s="30" t="s">
        <v>109</v>
      </c>
      <c r="I202" s="30" t="s">
        <v>109</v>
      </c>
      <c r="J202" s="30" t="s">
        <v>109</v>
      </c>
      <c r="K202" s="30" t="s">
        <v>109</v>
      </c>
      <c r="L202" s="30" t="s">
        <v>109</v>
      </c>
      <c r="M202" s="30" t="s">
        <v>204</v>
      </c>
      <c r="N202" s="30" t="s">
        <v>204</v>
      </c>
      <c r="O202" s="30" t="s">
        <v>204</v>
      </c>
      <c r="P202" s="30" t="s">
        <v>109</v>
      </c>
      <c r="Q202" s="30" t="s">
        <v>109</v>
      </c>
      <c r="R202" s="30" t="s">
        <v>109</v>
      </c>
      <c r="S202" s="30" t="s">
        <v>204</v>
      </c>
      <c r="T202" s="30" t="s">
        <v>109</v>
      </c>
      <c r="U202" s="30" t="s">
        <v>204</v>
      </c>
      <c r="V202" s="30" t="s">
        <v>109</v>
      </c>
      <c r="W202" s="31" t="s">
        <v>109</v>
      </c>
      <c r="X202" s="56">
        <f t="shared" ref="X202:X207" si="31">countif(D202:M202,"Y")+countif(O202:W202,"Y")</f>
        <v>15</v>
      </c>
      <c r="Y202" s="45">
        <f t="shared" ref="Y202:Y207" si="32">COUNTIF(D202:M202,"N")+COUNTIF(O202:W202,"N")</f>
        <v>0</v>
      </c>
    </row>
    <row r="203">
      <c r="A203" s="41" t="s">
        <v>493</v>
      </c>
      <c r="B203" s="62">
        <v>2.0</v>
      </c>
      <c r="C203" s="41" t="s">
        <v>495</v>
      </c>
      <c r="D203" s="30" t="s">
        <v>98</v>
      </c>
      <c r="E203" s="30" t="s">
        <v>98</v>
      </c>
      <c r="F203" s="30" t="s">
        <v>98</v>
      </c>
      <c r="G203" s="30" t="s">
        <v>98</v>
      </c>
      <c r="H203" s="30" t="s">
        <v>98</v>
      </c>
      <c r="I203" s="30" t="s">
        <v>98</v>
      </c>
      <c r="J203" s="30" t="s">
        <v>204</v>
      </c>
      <c r="K203" s="30" t="s">
        <v>109</v>
      </c>
      <c r="L203" s="30" t="s">
        <v>98</v>
      </c>
      <c r="M203" s="30" t="s">
        <v>98</v>
      </c>
      <c r="N203" s="30" t="s">
        <v>109</v>
      </c>
      <c r="O203" s="30" t="s">
        <v>98</v>
      </c>
      <c r="P203" s="30" t="s">
        <v>109</v>
      </c>
      <c r="Q203" s="30" t="s">
        <v>204</v>
      </c>
      <c r="R203" s="30" t="s">
        <v>98</v>
      </c>
      <c r="S203" s="30" t="s">
        <v>98</v>
      </c>
      <c r="T203" s="30" t="s">
        <v>98</v>
      </c>
      <c r="U203" s="30" t="s">
        <v>109</v>
      </c>
      <c r="V203" s="30" t="s">
        <v>98</v>
      </c>
      <c r="W203" s="31" t="s">
        <v>98</v>
      </c>
      <c r="X203" s="56">
        <f t="shared" si="31"/>
        <v>3</v>
      </c>
      <c r="Y203" s="45">
        <f t="shared" si="32"/>
        <v>14</v>
      </c>
    </row>
    <row r="204">
      <c r="A204" s="41" t="s">
        <v>493</v>
      </c>
      <c r="B204" s="62">
        <v>3.0</v>
      </c>
      <c r="C204" s="41" t="s">
        <v>496</v>
      </c>
      <c r="D204" s="30" t="s">
        <v>109</v>
      </c>
      <c r="E204" s="30" t="s">
        <v>109</v>
      </c>
      <c r="F204" s="30" t="s">
        <v>109</v>
      </c>
      <c r="G204" s="30" t="s">
        <v>109</v>
      </c>
      <c r="H204" s="30" t="s">
        <v>109</v>
      </c>
      <c r="I204" s="30" t="s">
        <v>109</v>
      </c>
      <c r="J204" s="30" t="s">
        <v>109</v>
      </c>
      <c r="K204" s="30" t="s">
        <v>109</v>
      </c>
      <c r="L204" s="30" t="s">
        <v>109</v>
      </c>
      <c r="M204" s="30" t="s">
        <v>109</v>
      </c>
      <c r="N204" s="30" t="s">
        <v>98</v>
      </c>
      <c r="O204" s="30" t="s">
        <v>109</v>
      </c>
      <c r="P204" s="30" t="s">
        <v>109</v>
      </c>
      <c r="Q204" s="30" t="s">
        <v>109</v>
      </c>
      <c r="R204" s="30" t="s">
        <v>109</v>
      </c>
      <c r="S204" s="30" t="s">
        <v>109</v>
      </c>
      <c r="T204" s="30" t="s">
        <v>109</v>
      </c>
      <c r="U204" s="30" t="s">
        <v>109</v>
      </c>
      <c r="V204" s="30" t="s">
        <v>109</v>
      </c>
      <c r="W204" s="31" t="s">
        <v>109</v>
      </c>
      <c r="X204" s="56">
        <f t="shared" si="31"/>
        <v>19</v>
      </c>
      <c r="Y204" s="45">
        <f t="shared" si="32"/>
        <v>0</v>
      </c>
    </row>
    <row r="205">
      <c r="A205" s="41" t="s">
        <v>493</v>
      </c>
      <c r="B205" s="62">
        <v>4.0</v>
      </c>
      <c r="C205" s="41" t="s">
        <v>497</v>
      </c>
      <c r="D205" s="30" t="s">
        <v>109</v>
      </c>
      <c r="E205" s="30" t="s">
        <v>109</v>
      </c>
      <c r="F205" s="30" t="s">
        <v>109</v>
      </c>
      <c r="G205" s="30" t="s">
        <v>109</v>
      </c>
      <c r="H205" s="30" t="s">
        <v>109</v>
      </c>
      <c r="I205" s="30" t="s">
        <v>109</v>
      </c>
      <c r="J205" s="30" t="s">
        <v>109</v>
      </c>
      <c r="K205" s="30" t="s">
        <v>109</v>
      </c>
      <c r="L205" s="30" t="s">
        <v>109</v>
      </c>
      <c r="M205" s="30" t="s">
        <v>109</v>
      </c>
      <c r="N205" s="30" t="s">
        <v>98</v>
      </c>
      <c r="O205" s="30" t="s">
        <v>109</v>
      </c>
      <c r="P205" s="30" t="s">
        <v>109</v>
      </c>
      <c r="Q205" s="30" t="s">
        <v>109</v>
      </c>
      <c r="R205" s="30" t="s">
        <v>109</v>
      </c>
      <c r="S205" s="30" t="s">
        <v>109</v>
      </c>
      <c r="T205" s="30" t="s">
        <v>109</v>
      </c>
      <c r="U205" s="30" t="s">
        <v>109</v>
      </c>
      <c r="V205" s="30" t="s">
        <v>109</v>
      </c>
      <c r="W205" s="31" t="s">
        <v>109</v>
      </c>
      <c r="X205" s="56">
        <f t="shared" si="31"/>
        <v>19</v>
      </c>
      <c r="Y205" s="45">
        <f t="shared" si="32"/>
        <v>0</v>
      </c>
    </row>
    <row r="206">
      <c r="A206" s="41" t="s">
        <v>493</v>
      </c>
      <c r="B206" s="62">
        <v>5.0</v>
      </c>
      <c r="C206" s="41" t="s">
        <v>498</v>
      </c>
      <c r="D206" s="30" t="s">
        <v>109</v>
      </c>
      <c r="E206" s="30" t="s">
        <v>109</v>
      </c>
      <c r="F206" s="30" t="s">
        <v>109</v>
      </c>
      <c r="G206" s="30" t="s">
        <v>109</v>
      </c>
      <c r="H206" s="30" t="s">
        <v>109</v>
      </c>
      <c r="I206" s="30" t="s">
        <v>109</v>
      </c>
      <c r="J206" s="30" t="s">
        <v>109</v>
      </c>
      <c r="K206" s="30" t="s">
        <v>109</v>
      </c>
      <c r="L206" s="30" t="s">
        <v>109</v>
      </c>
      <c r="M206" s="30" t="s">
        <v>109</v>
      </c>
      <c r="N206" s="30" t="s">
        <v>98</v>
      </c>
      <c r="O206" s="30" t="s">
        <v>109</v>
      </c>
      <c r="P206" s="30" t="s">
        <v>109</v>
      </c>
      <c r="Q206" s="30" t="s">
        <v>109</v>
      </c>
      <c r="R206" s="30" t="s">
        <v>109</v>
      </c>
      <c r="S206" s="30" t="s">
        <v>109</v>
      </c>
      <c r="T206" s="30" t="s">
        <v>109</v>
      </c>
      <c r="U206" s="30" t="s">
        <v>109</v>
      </c>
      <c r="V206" s="30" t="s">
        <v>109</v>
      </c>
      <c r="W206" s="31" t="s">
        <v>109</v>
      </c>
      <c r="X206" s="56">
        <f t="shared" si="31"/>
        <v>19</v>
      </c>
      <c r="Y206" s="45">
        <f t="shared" si="32"/>
        <v>0</v>
      </c>
    </row>
    <row r="207">
      <c r="A207" s="41" t="s">
        <v>493</v>
      </c>
      <c r="B207" s="62">
        <v>6.0</v>
      </c>
      <c r="C207" s="41" t="s">
        <v>499</v>
      </c>
      <c r="D207" s="30" t="s">
        <v>109</v>
      </c>
      <c r="E207" s="30" t="s">
        <v>109</v>
      </c>
      <c r="F207" s="30" t="s">
        <v>109</v>
      </c>
      <c r="G207" s="30" t="s">
        <v>109</v>
      </c>
      <c r="H207" s="30" t="s">
        <v>109</v>
      </c>
      <c r="I207" s="30" t="s">
        <v>109</v>
      </c>
      <c r="J207" s="30" t="s">
        <v>109</v>
      </c>
      <c r="K207" s="30" t="s">
        <v>109</v>
      </c>
      <c r="L207" s="30" t="s">
        <v>109</v>
      </c>
      <c r="M207" s="30" t="s">
        <v>109</v>
      </c>
      <c r="N207" s="30" t="s">
        <v>98</v>
      </c>
      <c r="O207" s="30" t="s">
        <v>109</v>
      </c>
      <c r="P207" s="30" t="s">
        <v>109</v>
      </c>
      <c r="Q207" s="30" t="s">
        <v>109</v>
      </c>
      <c r="R207" s="30" t="s">
        <v>109</v>
      </c>
      <c r="S207" s="30" t="s">
        <v>109</v>
      </c>
      <c r="T207" s="30" t="s">
        <v>109</v>
      </c>
      <c r="U207" s="30" t="s">
        <v>109</v>
      </c>
      <c r="V207" s="30" t="s">
        <v>109</v>
      </c>
      <c r="W207" s="31" t="s">
        <v>109</v>
      </c>
      <c r="X207" s="56">
        <f t="shared" si="31"/>
        <v>19</v>
      </c>
      <c r="Y207" s="45">
        <f t="shared" si="32"/>
        <v>0</v>
      </c>
    </row>
    <row r="208">
      <c r="A208" s="21"/>
      <c r="B208" s="63" t="s">
        <v>500</v>
      </c>
      <c r="C208" s="38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3"/>
      <c r="X208" s="42"/>
      <c r="Y208" s="42"/>
    </row>
    <row r="209">
      <c r="A209" s="41" t="s">
        <v>500</v>
      </c>
      <c r="B209" s="62">
        <v>1.0</v>
      </c>
      <c r="C209" s="41" t="s">
        <v>501</v>
      </c>
      <c r="D209" s="30" t="s">
        <v>98</v>
      </c>
      <c r="E209" s="30" t="s">
        <v>109</v>
      </c>
      <c r="F209" s="30" t="s">
        <v>98</v>
      </c>
      <c r="G209" s="30" t="s">
        <v>98</v>
      </c>
      <c r="H209" s="30" t="s">
        <v>98</v>
      </c>
      <c r="I209" s="30" t="s">
        <v>98</v>
      </c>
      <c r="J209" s="30" t="s">
        <v>98</v>
      </c>
      <c r="K209" s="30" t="s">
        <v>109</v>
      </c>
      <c r="L209" s="30" t="s">
        <v>98</v>
      </c>
      <c r="M209" s="30" t="s">
        <v>98</v>
      </c>
      <c r="N209" s="30" t="s">
        <v>109</v>
      </c>
      <c r="O209" s="30" t="s">
        <v>98</v>
      </c>
      <c r="P209" s="30" t="s">
        <v>98</v>
      </c>
      <c r="Q209" s="30" t="s">
        <v>98</v>
      </c>
      <c r="R209" s="30" t="s">
        <v>98</v>
      </c>
      <c r="S209" s="30" t="s">
        <v>98</v>
      </c>
      <c r="T209" s="30" t="s">
        <v>98</v>
      </c>
      <c r="U209" s="30" t="s">
        <v>98</v>
      </c>
      <c r="V209" s="30" t="s">
        <v>98</v>
      </c>
      <c r="W209" s="31" t="s">
        <v>98</v>
      </c>
      <c r="X209" s="56">
        <f t="shared" ref="X209:X210" si="33">countif(D209:M209,"Y")+countif(O209:W209,"Y")</f>
        <v>2</v>
      </c>
      <c r="Y209" s="45">
        <f t="shared" ref="Y209:Y210" si="34">COUNTIF(D209:M209,"N")+COUNTIF(O209:W209,"N")</f>
        <v>17</v>
      </c>
    </row>
    <row r="210">
      <c r="A210" s="41" t="s">
        <v>500</v>
      </c>
      <c r="B210" s="62">
        <v>2.0</v>
      </c>
      <c r="C210" s="41" t="s">
        <v>218</v>
      </c>
      <c r="D210" s="30" t="s">
        <v>109</v>
      </c>
      <c r="E210" s="30" t="s">
        <v>109</v>
      </c>
      <c r="F210" s="30" t="s">
        <v>109</v>
      </c>
      <c r="G210" s="30" t="s">
        <v>109</v>
      </c>
      <c r="H210" s="30" t="s">
        <v>109</v>
      </c>
      <c r="I210" s="30" t="s">
        <v>109</v>
      </c>
      <c r="J210" s="30" t="s">
        <v>109</v>
      </c>
      <c r="K210" s="30" t="s">
        <v>109</v>
      </c>
      <c r="L210" s="30" t="s">
        <v>109</v>
      </c>
      <c r="M210" s="30" t="s">
        <v>109</v>
      </c>
      <c r="N210" s="30" t="s">
        <v>109</v>
      </c>
      <c r="O210" s="30" t="s">
        <v>109</v>
      </c>
      <c r="P210" s="30" t="s">
        <v>109</v>
      </c>
      <c r="Q210" s="30" t="s">
        <v>109</v>
      </c>
      <c r="R210" s="30" t="s">
        <v>109</v>
      </c>
      <c r="S210" s="30" t="s">
        <v>109</v>
      </c>
      <c r="T210" s="30" t="s">
        <v>109</v>
      </c>
      <c r="U210" s="30" t="s">
        <v>109</v>
      </c>
      <c r="V210" s="30" t="s">
        <v>109</v>
      </c>
      <c r="W210" s="31" t="s">
        <v>109</v>
      </c>
      <c r="X210" s="56">
        <f t="shared" si="33"/>
        <v>19</v>
      </c>
      <c r="Y210" s="45">
        <f t="shared" si="34"/>
        <v>0</v>
      </c>
    </row>
    <row r="211">
      <c r="A211" s="21"/>
      <c r="B211" s="63" t="s">
        <v>502</v>
      </c>
      <c r="C211" s="38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3"/>
      <c r="X211" s="42"/>
      <c r="Y211" s="42"/>
    </row>
    <row r="212">
      <c r="A212" s="41" t="s">
        <v>502</v>
      </c>
      <c r="B212" s="62">
        <v>1.0</v>
      </c>
      <c r="C212" s="41" t="s">
        <v>503</v>
      </c>
      <c r="D212" s="30" t="s">
        <v>109</v>
      </c>
      <c r="E212" s="30" t="s">
        <v>109</v>
      </c>
      <c r="F212" s="30" t="s">
        <v>204</v>
      </c>
      <c r="G212" s="30" t="s">
        <v>109</v>
      </c>
      <c r="H212" s="30" t="s">
        <v>109</v>
      </c>
      <c r="I212" s="30" t="s">
        <v>109</v>
      </c>
      <c r="J212" s="30" t="s">
        <v>109</v>
      </c>
      <c r="K212" s="30" t="s">
        <v>109</v>
      </c>
      <c r="L212" s="30" t="s">
        <v>109</v>
      </c>
      <c r="M212" s="30" t="s">
        <v>109</v>
      </c>
      <c r="N212" s="30" t="s">
        <v>98</v>
      </c>
      <c r="O212" s="30" t="s">
        <v>109</v>
      </c>
      <c r="P212" s="30" t="s">
        <v>109</v>
      </c>
      <c r="Q212" s="30" t="s">
        <v>109</v>
      </c>
      <c r="R212" s="30" t="s">
        <v>109</v>
      </c>
      <c r="S212" s="30" t="s">
        <v>109</v>
      </c>
      <c r="T212" s="30" t="s">
        <v>109</v>
      </c>
      <c r="U212" s="30" t="s">
        <v>109</v>
      </c>
      <c r="V212" s="30" t="s">
        <v>109</v>
      </c>
      <c r="W212" s="31" t="s">
        <v>109</v>
      </c>
      <c r="X212" s="56">
        <f t="shared" ref="X212:X219" si="35">countif(D212:M212,"Y")+countif(O212:W212,"Y")</f>
        <v>18</v>
      </c>
      <c r="Y212" s="45">
        <f t="shared" ref="Y212:Y219" si="36">COUNTIF(D212:M212,"N")+COUNTIF(O212:W212,"N")</f>
        <v>0</v>
      </c>
    </row>
    <row r="213">
      <c r="A213" s="41" t="s">
        <v>502</v>
      </c>
      <c r="B213" s="62">
        <v>2.0</v>
      </c>
      <c r="C213" s="41" t="s">
        <v>504</v>
      </c>
      <c r="D213" s="30" t="s">
        <v>98</v>
      </c>
      <c r="E213" s="30" t="s">
        <v>109</v>
      </c>
      <c r="F213" s="30" t="s">
        <v>98</v>
      </c>
      <c r="G213" s="30" t="s">
        <v>98</v>
      </c>
      <c r="H213" s="30" t="s">
        <v>98</v>
      </c>
      <c r="I213" s="30" t="s">
        <v>98</v>
      </c>
      <c r="J213" s="30" t="s">
        <v>98</v>
      </c>
      <c r="K213" s="30" t="s">
        <v>109</v>
      </c>
      <c r="L213" s="30" t="s">
        <v>98</v>
      </c>
      <c r="M213" s="30" t="s">
        <v>98</v>
      </c>
      <c r="N213" s="30" t="s">
        <v>109</v>
      </c>
      <c r="O213" s="30" t="s">
        <v>98</v>
      </c>
      <c r="P213" s="30" t="s">
        <v>109</v>
      </c>
      <c r="Q213" s="30" t="s">
        <v>98</v>
      </c>
      <c r="R213" s="30" t="s">
        <v>109</v>
      </c>
      <c r="S213" s="30" t="s">
        <v>109</v>
      </c>
      <c r="T213" s="30" t="s">
        <v>98</v>
      </c>
      <c r="U213" s="30" t="s">
        <v>98</v>
      </c>
      <c r="V213" s="30" t="s">
        <v>98</v>
      </c>
      <c r="W213" s="31" t="s">
        <v>98</v>
      </c>
      <c r="X213" s="56">
        <f t="shared" si="35"/>
        <v>5</v>
      </c>
      <c r="Y213" s="45">
        <f t="shared" si="36"/>
        <v>14</v>
      </c>
    </row>
    <row r="214">
      <c r="A214" s="41" t="s">
        <v>502</v>
      </c>
      <c r="B214" s="62">
        <v>3.0</v>
      </c>
      <c r="C214" s="41" t="s">
        <v>505</v>
      </c>
      <c r="D214" s="30" t="s">
        <v>98</v>
      </c>
      <c r="E214" s="30" t="s">
        <v>98</v>
      </c>
      <c r="F214" s="30" t="s">
        <v>98</v>
      </c>
      <c r="G214" s="30" t="s">
        <v>98</v>
      </c>
      <c r="H214" s="30" t="s">
        <v>98</v>
      </c>
      <c r="I214" s="30" t="s">
        <v>98</v>
      </c>
      <c r="J214" s="30" t="s">
        <v>98</v>
      </c>
      <c r="K214" s="30" t="s">
        <v>109</v>
      </c>
      <c r="L214" s="30" t="s">
        <v>98</v>
      </c>
      <c r="M214" s="30" t="s">
        <v>98</v>
      </c>
      <c r="N214" s="30" t="s">
        <v>109</v>
      </c>
      <c r="O214" s="30" t="s">
        <v>98</v>
      </c>
      <c r="P214" s="30" t="s">
        <v>109</v>
      </c>
      <c r="Q214" s="30" t="s">
        <v>98</v>
      </c>
      <c r="R214" s="30" t="s">
        <v>98</v>
      </c>
      <c r="S214" s="30" t="s">
        <v>98</v>
      </c>
      <c r="T214" s="30" t="s">
        <v>98</v>
      </c>
      <c r="U214" s="30" t="s">
        <v>98</v>
      </c>
      <c r="V214" s="30" t="s">
        <v>98</v>
      </c>
      <c r="W214" s="31" t="s">
        <v>98</v>
      </c>
      <c r="X214" s="56">
        <f t="shared" si="35"/>
        <v>2</v>
      </c>
      <c r="Y214" s="45">
        <f t="shared" si="36"/>
        <v>17</v>
      </c>
    </row>
    <row r="215">
      <c r="A215" s="41" t="s">
        <v>502</v>
      </c>
      <c r="B215" s="62">
        <v>4.0</v>
      </c>
      <c r="C215" s="41" t="s">
        <v>506</v>
      </c>
      <c r="D215" s="30" t="s">
        <v>98</v>
      </c>
      <c r="E215" s="30" t="s">
        <v>109</v>
      </c>
      <c r="F215" s="30" t="s">
        <v>98</v>
      </c>
      <c r="G215" s="30" t="s">
        <v>98</v>
      </c>
      <c r="H215" s="30" t="s">
        <v>98</v>
      </c>
      <c r="I215" s="30" t="s">
        <v>98</v>
      </c>
      <c r="J215" s="30" t="s">
        <v>98</v>
      </c>
      <c r="K215" s="30" t="s">
        <v>109</v>
      </c>
      <c r="L215" s="30" t="s">
        <v>98</v>
      </c>
      <c r="M215" s="30" t="s">
        <v>98</v>
      </c>
      <c r="N215" s="30" t="s">
        <v>109</v>
      </c>
      <c r="O215" s="30" t="s">
        <v>98</v>
      </c>
      <c r="P215" s="30" t="s">
        <v>109</v>
      </c>
      <c r="Q215" s="30" t="s">
        <v>98</v>
      </c>
      <c r="R215" s="30" t="s">
        <v>98</v>
      </c>
      <c r="S215" s="30" t="s">
        <v>98</v>
      </c>
      <c r="T215" s="30" t="s">
        <v>98</v>
      </c>
      <c r="U215" s="30" t="s">
        <v>109</v>
      </c>
      <c r="V215" s="30" t="s">
        <v>98</v>
      </c>
      <c r="W215" s="31" t="s">
        <v>98</v>
      </c>
      <c r="X215" s="56">
        <f t="shared" si="35"/>
        <v>4</v>
      </c>
      <c r="Y215" s="45">
        <f t="shared" si="36"/>
        <v>15</v>
      </c>
    </row>
    <row r="216">
      <c r="A216" s="41" t="s">
        <v>502</v>
      </c>
      <c r="B216" s="62">
        <v>5.0</v>
      </c>
      <c r="C216" s="41" t="s">
        <v>507</v>
      </c>
      <c r="D216" s="30" t="s">
        <v>98</v>
      </c>
      <c r="E216" s="30" t="s">
        <v>109</v>
      </c>
      <c r="F216" s="30" t="s">
        <v>98</v>
      </c>
      <c r="G216" s="30" t="s">
        <v>98</v>
      </c>
      <c r="H216" s="30" t="s">
        <v>98</v>
      </c>
      <c r="I216" s="30" t="s">
        <v>98</v>
      </c>
      <c r="J216" s="30" t="s">
        <v>98</v>
      </c>
      <c r="K216" s="30" t="s">
        <v>109</v>
      </c>
      <c r="L216" s="30" t="s">
        <v>98</v>
      </c>
      <c r="M216" s="30" t="s">
        <v>98</v>
      </c>
      <c r="N216" s="30" t="s">
        <v>109</v>
      </c>
      <c r="O216" s="30" t="s">
        <v>98</v>
      </c>
      <c r="P216" s="30" t="s">
        <v>109</v>
      </c>
      <c r="Q216" s="30" t="s">
        <v>98</v>
      </c>
      <c r="R216" s="30" t="s">
        <v>98</v>
      </c>
      <c r="S216" s="30" t="s">
        <v>98</v>
      </c>
      <c r="T216" s="30" t="s">
        <v>98</v>
      </c>
      <c r="U216" s="30" t="s">
        <v>98</v>
      </c>
      <c r="V216" s="30" t="s">
        <v>98</v>
      </c>
      <c r="W216" s="31" t="s">
        <v>98</v>
      </c>
      <c r="X216" s="56">
        <f t="shared" si="35"/>
        <v>3</v>
      </c>
      <c r="Y216" s="45">
        <f t="shared" si="36"/>
        <v>16</v>
      </c>
    </row>
    <row r="217">
      <c r="A217" s="41" t="s">
        <v>502</v>
      </c>
      <c r="B217" s="62">
        <v>6.0</v>
      </c>
      <c r="C217" s="41" t="s">
        <v>220</v>
      </c>
      <c r="D217" s="30" t="s">
        <v>98</v>
      </c>
      <c r="E217" s="30" t="s">
        <v>109</v>
      </c>
      <c r="F217" s="30" t="s">
        <v>98</v>
      </c>
      <c r="G217" s="30" t="s">
        <v>98</v>
      </c>
      <c r="H217" s="30" t="s">
        <v>98</v>
      </c>
      <c r="I217" s="30" t="s">
        <v>98</v>
      </c>
      <c r="J217" s="30" t="s">
        <v>98</v>
      </c>
      <c r="K217" s="30" t="s">
        <v>109</v>
      </c>
      <c r="L217" s="30" t="s">
        <v>98</v>
      </c>
      <c r="M217" s="30" t="s">
        <v>98</v>
      </c>
      <c r="N217" s="30" t="s">
        <v>109</v>
      </c>
      <c r="O217" s="30" t="s">
        <v>98</v>
      </c>
      <c r="P217" s="30" t="s">
        <v>109</v>
      </c>
      <c r="Q217" s="30" t="s">
        <v>98</v>
      </c>
      <c r="R217" s="30" t="s">
        <v>109</v>
      </c>
      <c r="S217" s="30" t="s">
        <v>109</v>
      </c>
      <c r="T217" s="30" t="s">
        <v>109</v>
      </c>
      <c r="U217" s="30" t="s">
        <v>109</v>
      </c>
      <c r="V217" s="30" t="s">
        <v>109</v>
      </c>
      <c r="W217" s="31" t="s">
        <v>98</v>
      </c>
      <c r="X217" s="56">
        <f t="shared" si="35"/>
        <v>8</v>
      </c>
      <c r="Y217" s="45">
        <f t="shared" si="36"/>
        <v>11</v>
      </c>
    </row>
    <row r="218">
      <c r="A218" s="41" t="s">
        <v>502</v>
      </c>
      <c r="B218" s="62">
        <v>7.0</v>
      </c>
      <c r="C218" s="41" t="s">
        <v>508</v>
      </c>
      <c r="D218" s="30" t="s">
        <v>98</v>
      </c>
      <c r="E218" s="30" t="s">
        <v>98</v>
      </c>
      <c r="F218" s="30" t="s">
        <v>98</v>
      </c>
      <c r="G218" s="30" t="s">
        <v>98</v>
      </c>
      <c r="H218" s="30" t="s">
        <v>98</v>
      </c>
      <c r="I218" s="30" t="s">
        <v>98</v>
      </c>
      <c r="J218" s="30" t="s">
        <v>98</v>
      </c>
      <c r="K218" s="30" t="s">
        <v>109</v>
      </c>
      <c r="L218" s="30" t="s">
        <v>204</v>
      </c>
      <c r="M218" s="30" t="s">
        <v>204</v>
      </c>
      <c r="N218" s="30" t="s">
        <v>109</v>
      </c>
      <c r="O218" s="30" t="s">
        <v>98</v>
      </c>
      <c r="P218" s="30" t="s">
        <v>98</v>
      </c>
      <c r="Q218" s="30" t="s">
        <v>98</v>
      </c>
      <c r="R218" s="30" t="s">
        <v>98</v>
      </c>
      <c r="S218" s="30" t="s">
        <v>98</v>
      </c>
      <c r="T218" s="30" t="s">
        <v>98</v>
      </c>
      <c r="U218" s="30" t="s">
        <v>204</v>
      </c>
      <c r="V218" s="30" t="s">
        <v>98</v>
      </c>
      <c r="W218" s="31" t="s">
        <v>98</v>
      </c>
      <c r="X218" s="56">
        <f t="shared" si="35"/>
        <v>1</v>
      </c>
      <c r="Y218" s="45">
        <f t="shared" si="36"/>
        <v>15</v>
      </c>
    </row>
    <row r="219">
      <c r="A219" s="41" t="s">
        <v>502</v>
      </c>
      <c r="B219" s="62">
        <v>8.0</v>
      </c>
      <c r="C219" s="41" t="s">
        <v>509</v>
      </c>
      <c r="D219" s="30" t="s">
        <v>98</v>
      </c>
      <c r="E219" s="30" t="s">
        <v>98</v>
      </c>
      <c r="F219" s="30" t="s">
        <v>98</v>
      </c>
      <c r="G219" s="30" t="s">
        <v>98</v>
      </c>
      <c r="H219" s="30" t="s">
        <v>98</v>
      </c>
      <c r="I219" s="30" t="s">
        <v>98</v>
      </c>
      <c r="J219" s="30" t="s">
        <v>98</v>
      </c>
      <c r="K219" s="30" t="s">
        <v>109</v>
      </c>
      <c r="L219" s="30" t="s">
        <v>98</v>
      </c>
      <c r="M219" s="30" t="s">
        <v>98</v>
      </c>
      <c r="N219" s="30" t="s">
        <v>109</v>
      </c>
      <c r="O219" s="30" t="s">
        <v>98</v>
      </c>
      <c r="P219" s="30" t="s">
        <v>109</v>
      </c>
      <c r="Q219" s="30" t="s">
        <v>98</v>
      </c>
      <c r="R219" s="30" t="s">
        <v>98</v>
      </c>
      <c r="S219" s="30" t="s">
        <v>98</v>
      </c>
      <c r="T219" s="30" t="s">
        <v>98</v>
      </c>
      <c r="U219" s="30" t="s">
        <v>98</v>
      </c>
      <c r="V219" s="30" t="s">
        <v>98</v>
      </c>
      <c r="W219" s="31" t="s">
        <v>98</v>
      </c>
      <c r="X219" s="56">
        <f t="shared" si="35"/>
        <v>2</v>
      </c>
      <c r="Y219" s="45">
        <f t="shared" si="36"/>
        <v>17</v>
      </c>
    </row>
    <row r="220">
      <c r="A220" s="21"/>
      <c r="B220" s="63" t="s">
        <v>510</v>
      </c>
      <c r="C220" s="38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3"/>
      <c r="X220" s="42"/>
      <c r="Y220" s="42"/>
    </row>
    <row r="221">
      <c r="A221" s="41" t="s">
        <v>510</v>
      </c>
      <c r="B221" s="62">
        <v>1.0</v>
      </c>
      <c r="C221" s="41" t="s">
        <v>511</v>
      </c>
      <c r="D221" s="30" t="s">
        <v>98</v>
      </c>
      <c r="E221" s="30" t="s">
        <v>98</v>
      </c>
      <c r="F221" s="30" t="s">
        <v>98</v>
      </c>
      <c r="G221" s="30" t="s">
        <v>98</v>
      </c>
      <c r="H221" s="30" t="s">
        <v>98</v>
      </c>
      <c r="I221" s="30" t="s">
        <v>98</v>
      </c>
      <c r="J221" s="30" t="s">
        <v>98</v>
      </c>
      <c r="K221" s="30" t="s">
        <v>109</v>
      </c>
      <c r="L221" s="30" t="s">
        <v>98</v>
      </c>
      <c r="M221" s="30" t="s">
        <v>98</v>
      </c>
      <c r="N221" s="30" t="s">
        <v>109</v>
      </c>
      <c r="O221" s="30" t="s">
        <v>98</v>
      </c>
      <c r="P221" s="30" t="s">
        <v>109</v>
      </c>
      <c r="Q221" s="30" t="s">
        <v>98</v>
      </c>
      <c r="R221" s="30" t="s">
        <v>98</v>
      </c>
      <c r="S221" s="30" t="s">
        <v>98</v>
      </c>
      <c r="T221" s="30" t="s">
        <v>98</v>
      </c>
      <c r="U221" s="30" t="s">
        <v>98</v>
      </c>
      <c r="V221" s="30" t="s">
        <v>98</v>
      </c>
      <c r="W221" s="31" t="s">
        <v>98</v>
      </c>
      <c r="X221" s="56">
        <f t="shared" ref="X221:X229" si="37">countif(D221:M221,"Y")+countif(O221:W221,"Y")</f>
        <v>2</v>
      </c>
      <c r="Y221" s="45">
        <f t="shared" ref="Y221:Y229" si="38">COUNTIF(D221:M221,"N")+COUNTIF(O221:W221,"N")</f>
        <v>17</v>
      </c>
    </row>
    <row r="222">
      <c r="A222" s="41" t="s">
        <v>510</v>
      </c>
      <c r="B222" s="62">
        <v>2.0</v>
      </c>
      <c r="C222" s="41" t="s">
        <v>512</v>
      </c>
      <c r="D222" s="30" t="s">
        <v>98</v>
      </c>
      <c r="E222" s="30" t="s">
        <v>98</v>
      </c>
      <c r="F222" s="30" t="s">
        <v>98</v>
      </c>
      <c r="G222" s="30" t="s">
        <v>98</v>
      </c>
      <c r="H222" s="30" t="s">
        <v>98</v>
      </c>
      <c r="I222" s="30" t="s">
        <v>98</v>
      </c>
      <c r="J222" s="30" t="s">
        <v>98</v>
      </c>
      <c r="K222" s="30" t="s">
        <v>109</v>
      </c>
      <c r="L222" s="30" t="s">
        <v>98</v>
      </c>
      <c r="M222" s="30" t="s">
        <v>98</v>
      </c>
      <c r="N222" s="30" t="s">
        <v>109</v>
      </c>
      <c r="O222" s="30" t="s">
        <v>98</v>
      </c>
      <c r="P222" s="30" t="s">
        <v>98</v>
      </c>
      <c r="Q222" s="30" t="s">
        <v>98</v>
      </c>
      <c r="R222" s="30" t="s">
        <v>98</v>
      </c>
      <c r="S222" s="30" t="s">
        <v>98</v>
      </c>
      <c r="T222" s="30" t="s">
        <v>98</v>
      </c>
      <c r="U222" s="30" t="s">
        <v>98</v>
      </c>
      <c r="V222" s="30" t="s">
        <v>98</v>
      </c>
      <c r="W222" s="31" t="s">
        <v>98</v>
      </c>
      <c r="X222" s="56">
        <f t="shared" si="37"/>
        <v>1</v>
      </c>
      <c r="Y222" s="45">
        <f t="shared" si="38"/>
        <v>18</v>
      </c>
    </row>
    <row r="223">
      <c r="A223" s="41" t="s">
        <v>510</v>
      </c>
      <c r="B223" s="62">
        <v>3.0</v>
      </c>
      <c r="C223" s="41" t="s">
        <v>513</v>
      </c>
      <c r="D223" s="30" t="s">
        <v>98</v>
      </c>
      <c r="E223" s="30" t="s">
        <v>109</v>
      </c>
      <c r="F223" s="30" t="s">
        <v>98</v>
      </c>
      <c r="G223" s="30" t="s">
        <v>98</v>
      </c>
      <c r="H223" s="30" t="s">
        <v>98</v>
      </c>
      <c r="I223" s="30" t="s">
        <v>98</v>
      </c>
      <c r="J223" s="30" t="s">
        <v>98</v>
      </c>
      <c r="K223" s="30" t="s">
        <v>109</v>
      </c>
      <c r="L223" s="30" t="s">
        <v>98</v>
      </c>
      <c r="M223" s="30" t="s">
        <v>98</v>
      </c>
      <c r="N223" s="30" t="s">
        <v>109</v>
      </c>
      <c r="O223" s="30" t="s">
        <v>98</v>
      </c>
      <c r="P223" s="30" t="s">
        <v>109</v>
      </c>
      <c r="Q223" s="30" t="s">
        <v>98</v>
      </c>
      <c r="R223" s="30" t="s">
        <v>98</v>
      </c>
      <c r="S223" s="30" t="s">
        <v>98</v>
      </c>
      <c r="T223" s="30" t="s">
        <v>98</v>
      </c>
      <c r="U223" s="30" t="s">
        <v>98</v>
      </c>
      <c r="V223" s="30" t="s">
        <v>98</v>
      </c>
      <c r="W223" s="31" t="s">
        <v>98</v>
      </c>
      <c r="X223" s="56">
        <f t="shared" si="37"/>
        <v>3</v>
      </c>
      <c r="Y223" s="45">
        <f t="shared" si="38"/>
        <v>16</v>
      </c>
    </row>
    <row r="224">
      <c r="A224" s="41" t="s">
        <v>510</v>
      </c>
      <c r="B224" s="62">
        <v>4.0</v>
      </c>
      <c r="C224" s="41" t="s">
        <v>514</v>
      </c>
      <c r="D224" s="30" t="s">
        <v>98</v>
      </c>
      <c r="E224" s="30" t="s">
        <v>109</v>
      </c>
      <c r="F224" s="30" t="s">
        <v>98</v>
      </c>
      <c r="G224" s="30" t="s">
        <v>98</v>
      </c>
      <c r="H224" s="30" t="s">
        <v>98</v>
      </c>
      <c r="I224" s="30" t="s">
        <v>98</v>
      </c>
      <c r="J224" s="30" t="s">
        <v>98</v>
      </c>
      <c r="K224" s="30" t="s">
        <v>109</v>
      </c>
      <c r="L224" s="30" t="s">
        <v>98</v>
      </c>
      <c r="M224" s="30" t="s">
        <v>98</v>
      </c>
      <c r="N224" s="30" t="s">
        <v>109</v>
      </c>
      <c r="O224" s="30" t="s">
        <v>98</v>
      </c>
      <c r="P224" s="30" t="s">
        <v>109</v>
      </c>
      <c r="Q224" s="30" t="s">
        <v>98</v>
      </c>
      <c r="R224" s="30" t="s">
        <v>204</v>
      </c>
      <c r="S224" s="30" t="s">
        <v>204</v>
      </c>
      <c r="T224" s="30" t="s">
        <v>204</v>
      </c>
      <c r="U224" s="30" t="s">
        <v>204</v>
      </c>
      <c r="V224" s="30" t="s">
        <v>204</v>
      </c>
      <c r="W224" s="31" t="s">
        <v>204</v>
      </c>
      <c r="X224" s="56">
        <f t="shared" si="37"/>
        <v>3</v>
      </c>
      <c r="Y224" s="45">
        <f t="shared" si="38"/>
        <v>10</v>
      </c>
    </row>
    <row r="225">
      <c r="A225" s="41" t="s">
        <v>510</v>
      </c>
      <c r="B225" s="62">
        <v>5.0</v>
      </c>
      <c r="C225" s="41" t="s">
        <v>515</v>
      </c>
      <c r="D225" s="30" t="s">
        <v>98</v>
      </c>
      <c r="E225" s="30" t="s">
        <v>98</v>
      </c>
      <c r="F225" s="30" t="s">
        <v>98</v>
      </c>
      <c r="G225" s="30" t="s">
        <v>98</v>
      </c>
      <c r="H225" s="30" t="s">
        <v>98</v>
      </c>
      <c r="I225" s="30" t="s">
        <v>98</v>
      </c>
      <c r="J225" s="30" t="s">
        <v>98</v>
      </c>
      <c r="K225" s="30" t="s">
        <v>109</v>
      </c>
      <c r="L225" s="30" t="s">
        <v>98</v>
      </c>
      <c r="M225" s="30" t="s">
        <v>98</v>
      </c>
      <c r="N225" s="30" t="s">
        <v>109</v>
      </c>
      <c r="O225" s="30" t="s">
        <v>98</v>
      </c>
      <c r="P225" s="30" t="s">
        <v>109</v>
      </c>
      <c r="Q225" s="30" t="s">
        <v>204</v>
      </c>
      <c r="R225" s="30" t="s">
        <v>98</v>
      </c>
      <c r="S225" s="30" t="s">
        <v>98</v>
      </c>
      <c r="T225" s="30" t="s">
        <v>98</v>
      </c>
      <c r="U225" s="30" t="s">
        <v>98</v>
      </c>
      <c r="V225" s="30" t="s">
        <v>98</v>
      </c>
      <c r="W225" s="31" t="s">
        <v>98</v>
      </c>
      <c r="X225" s="56">
        <f t="shared" si="37"/>
        <v>2</v>
      </c>
      <c r="Y225" s="45">
        <f t="shared" si="38"/>
        <v>16</v>
      </c>
    </row>
    <row r="226">
      <c r="A226" s="41" t="s">
        <v>510</v>
      </c>
      <c r="B226" s="62">
        <v>6.0</v>
      </c>
      <c r="C226" s="41" t="s">
        <v>516</v>
      </c>
      <c r="D226" s="30" t="s">
        <v>98</v>
      </c>
      <c r="E226" s="30" t="s">
        <v>109</v>
      </c>
      <c r="F226" s="30" t="s">
        <v>98</v>
      </c>
      <c r="G226" s="30" t="s">
        <v>98</v>
      </c>
      <c r="H226" s="30" t="s">
        <v>98</v>
      </c>
      <c r="I226" s="30" t="s">
        <v>98</v>
      </c>
      <c r="J226" s="30" t="s">
        <v>98</v>
      </c>
      <c r="K226" s="30" t="s">
        <v>109</v>
      </c>
      <c r="L226" s="30" t="s">
        <v>98</v>
      </c>
      <c r="M226" s="30" t="s">
        <v>98</v>
      </c>
      <c r="N226" s="30" t="s">
        <v>109</v>
      </c>
      <c r="O226" s="30" t="s">
        <v>98</v>
      </c>
      <c r="P226" s="30" t="s">
        <v>109</v>
      </c>
      <c r="Q226" s="30" t="s">
        <v>98</v>
      </c>
      <c r="R226" s="30" t="s">
        <v>109</v>
      </c>
      <c r="S226" s="30" t="s">
        <v>109</v>
      </c>
      <c r="T226" s="30" t="s">
        <v>98</v>
      </c>
      <c r="U226" s="30" t="s">
        <v>98</v>
      </c>
      <c r="V226" s="30" t="s">
        <v>98</v>
      </c>
      <c r="W226" s="31" t="s">
        <v>98</v>
      </c>
      <c r="X226" s="56">
        <f t="shared" si="37"/>
        <v>5</v>
      </c>
      <c r="Y226" s="45">
        <f t="shared" si="38"/>
        <v>14</v>
      </c>
    </row>
    <row r="227">
      <c r="A227" s="41" t="s">
        <v>510</v>
      </c>
      <c r="B227" s="62">
        <v>7.0</v>
      </c>
      <c r="C227" s="41" t="s">
        <v>222</v>
      </c>
      <c r="D227" s="30" t="s">
        <v>98</v>
      </c>
      <c r="E227" s="30" t="s">
        <v>98</v>
      </c>
      <c r="F227" s="30" t="s">
        <v>98</v>
      </c>
      <c r="G227" s="30" t="s">
        <v>98</v>
      </c>
      <c r="H227" s="30" t="s">
        <v>98</v>
      </c>
      <c r="I227" s="30" t="s">
        <v>98</v>
      </c>
      <c r="J227" s="30" t="s">
        <v>98</v>
      </c>
      <c r="K227" s="30" t="s">
        <v>109</v>
      </c>
      <c r="L227" s="30" t="s">
        <v>98</v>
      </c>
      <c r="M227" s="30" t="s">
        <v>98</v>
      </c>
      <c r="N227" s="30" t="s">
        <v>109</v>
      </c>
      <c r="O227" s="30" t="s">
        <v>98</v>
      </c>
      <c r="P227" s="30" t="s">
        <v>109</v>
      </c>
      <c r="Q227" s="30" t="s">
        <v>98</v>
      </c>
      <c r="R227" s="30" t="s">
        <v>98</v>
      </c>
      <c r="S227" s="30" t="s">
        <v>98</v>
      </c>
      <c r="T227" s="30" t="s">
        <v>98</v>
      </c>
      <c r="U227" s="30" t="s">
        <v>98</v>
      </c>
      <c r="V227" s="30" t="s">
        <v>98</v>
      </c>
      <c r="W227" s="31" t="s">
        <v>98</v>
      </c>
      <c r="X227" s="56">
        <f t="shared" si="37"/>
        <v>2</v>
      </c>
      <c r="Y227" s="45">
        <f t="shared" si="38"/>
        <v>17</v>
      </c>
    </row>
    <row r="228">
      <c r="A228" s="41" t="s">
        <v>510</v>
      </c>
      <c r="B228" s="62">
        <v>8.0</v>
      </c>
      <c r="C228" s="41" t="s">
        <v>223</v>
      </c>
      <c r="D228" s="30" t="s">
        <v>98</v>
      </c>
      <c r="E228" s="30" t="s">
        <v>98</v>
      </c>
      <c r="F228" s="30" t="s">
        <v>98</v>
      </c>
      <c r="G228" s="30" t="s">
        <v>98</v>
      </c>
      <c r="H228" s="30" t="s">
        <v>98</v>
      </c>
      <c r="I228" s="30" t="s">
        <v>98</v>
      </c>
      <c r="J228" s="30" t="s">
        <v>98</v>
      </c>
      <c r="K228" s="30" t="s">
        <v>109</v>
      </c>
      <c r="L228" s="30" t="s">
        <v>98</v>
      </c>
      <c r="M228" s="30" t="s">
        <v>98</v>
      </c>
      <c r="N228" s="30" t="s">
        <v>109</v>
      </c>
      <c r="O228" s="30" t="s">
        <v>98</v>
      </c>
      <c r="P228" s="30" t="s">
        <v>109</v>
      </c>
      <c r="Q228" s="30" t="s">
        <v>98</v>
      </c>
      <c r="R228" s="30" t="s">
        <v>98</v>
      </c>
      <c r="S228" s="30" t="s">
        <v>98</v>
      </c>
      <c r="T228" s="30" t="s">
        <v>98</v>
      </c>
      <c r="U228" s="30" t="s">
        <v>204</v>
      </c>
      <c r="V228" s="30" t="s">
        <v>98</v>
      </c>
      <c r="W228" s="31" t="s">
        <v>98</v>
      </c>
      <c r="X228" s="56">
        <f t="shared" si="37"/>
        <v>2</v>
      </c>
      <c r="Y228" s="45">
        <f t="shared" si="38"/>
        <v>16</v>
      </c>
    </row>
    <row r="229">
      <c r="A229" s="41" t="s">
        <v>510</v>
      </c>
      <c r="B229" s="62">
        <v>9.0</v>
      </c>
      <c r="C229" s="41" t="s">
        <v>517</v>
      </c>
      <c r="D229" s="30" t="s">
        <v>98</v>
      </c>
      <c r="E229" s="30" t="s">
        <v>109</v>
      </c>
      <c r="F229" s="30" t="s">
        <v>98</v>
      </c>
      <c r="G229" s="30" t="s">
        <v>98</v>
      </c>
      <c r="H229" s="30" t="s">
        <v>98</v>
      </c>
      <c r="I229" s="30" t="s">
        <v>98</v>
      </c>
      <c r="J229" s="30" t="s">
        <v>98</v>
      </c>
      <c r="K229" s="30" t="s">
        <v>109</v>
      </c>
      <c r="L229" s="30" t="s">
        <v>98</v>
      </c>
      <c r="M229" s="30" t="s">
        <v>98</v>
      </c>
      <c r="N229" s="30" t="s">
        <v>109</v>
      </c>
      <c r="O229" s="30" t="s">
        <v>98</v>
      </c>
      <c r="P229" s="30" t="s">
        <v>109</v>
      </c>
      <c r="Q229" s="30" t="s">
        <v>98</v>
      </c>
      <c r="R229" s="30" t="s">
        <v>98</v>
      </c>
      <c r="S229" s="30" t="s">
        <v>109</v>
      </c>
      <c r="T229" s="30" t="s">
        <v>109</v>
      </c>
      <c r="U229" s="30" t="s">
        <v>98</v>
      </c>
      <c r="V229" s="30" t="s">
        <v>98</v>
      </c>
      <c r="W229" s="31" t="s">
        <v>98</v>
      </c>
      <c r="X229" s="56">
        <f t="shared" si="37"/>
        <v>5</v>
      </c>
      <c r="Y229" s="45">
        <f t="shared" si="38"/>
        <v>14</v>
      </c>
    </row>
    <row r="230">
      <c r="A230" s="21"/>
      <c r="B230" s="63" t="s">
        <v>518</v>
      </c>
      <c r="C230" s="38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3"/>
      <c r="X230" s="42"/>
      <c r="Y230" s="42"/>
    </row>
    <row r="231">
      <c r="A231" s="41" t="s">
        <v>518</v>
      </c>
      <c r="B231" s="62">
        <v>1.0</v>
      </c>
      <c r="C231" s="41" t="s">
        <v>519</v>
      </c>
      <c r="D231" s="30" t="s">
        <v>109</v>
      </c>
      <c r="E231" s="30" t="s">
        <v>109</v>
      </c>
      <c r="F231" s="30" t="s">
        <v>109</v>
      </c>
      <c r="G231" s="30" t="s">
        <v>109</v>
      </c>
      <c r="H231" s="30" t="s">
        <v>109</v>
      </c>
      <c r="I231" s="30" t="s">
        <v>109</v>
      </c>
      <c r="J231" s="30" t="s">
        <v>109</v>
      </c>
      <c r="K231" s="30" t="s">
        <v>109</v>
      </c>
      <c r="L231" s="30" t="s">
        <v>109</v>
      </c>
      <c r="M231" s="30" t="s">
        <v>109</v>
      </c>
      <c r="N231" s="30" t="s">
        <v>98</v>
      </c>
      <c r="O231" s="30" t="s">
        <v>109</v>
      </c>
      <c r="P231" s="30" t="s">
        <v>109</v>
      </c>
      <c r="Q231" s="30" t="s">
        <v>109</v>
      </c>
      <c r="R231" s="30" t="s">
        <v>109</v>
      </c>
      <c r="S231" s="30" t="s">
        <v>109</v>
      </c>
      <c r="T231" s="30" t="s">
        <v>109</v>
      </c>
      <c r="U231" s="30" t="s">
        <v>109</v>
      </c>
      <c r="V231" s="30" t="s">
        <v>109</v>
      </c>
      <c r="W231" s="31" t="s">
        <v>109</v>
      </c>
      <c r="X231" s="56">
        <f t="shared" ref="X231:X244" si="39">countif(D231:M231,"Y")+countif(O231:W231,"Y")</f>
        <v>19</v>
      </c>
      <c r="Y231" s="45">
        <f t="shared" ref="Y231:Y244" si="40">COUNTIF(D231:M231,"N")+COUNTIF(O231:W231,"N")</f>
        <v>0</v>
      </c>
    </row>
    <row r="232">
      <c r="A232" s="41" t="s">
        <v>518</v>
      </c>
      <c r="B232" s="62">
        <v>2.0</v>
      </c>
      <c r="C232" s="41" t="s">
        <v>225</v>
      </c>
      <c r="D232" s="30" t="s">
        <v>109</v>
      </c>
      <c r="E232" s="30" t="s">
        <v>109</v>
      </c>
      <c r="F232" s="30" t="s">
        <v>109</v>
      </c>
      <c r="G232" s="30" t="s">
        <v>109</v>
      </c>
      <c r="H232" s="30" t="s">
        <v>109</v>
      </c>
      <c r="I232" s="30" t="s">
        <v>109</v>
      </c>
      <c r="J232" s="30" t="s">
        <v>109</v>
      </c>
      <c r="K232" s="30" t="s">
        <v>109</v>
      </c>
      <c r="L232" s="30" t="s">
        <v>109</v>
      </c>
      <c r="M232" s="30" t="s">
        <v>109</v>
      </c>
      <c r="N232" s="30" t="s">
        <v>98</v>
      </c>
      <c r="O232" s="30" t="s">
        <v>204</v>
      </c>
      <c r="P232" s="30" t="s">
        <v>109</v>
      </c>
      <c r="Q232" s="30" t="s">
        <v>109</v>
      </c>
      <c r="R232" s="30" t="s">
        <v>109</v>
      </c>
      <c r="S232" s="30" t="s">
        <v>109</v>
      </c>
      <c r="T232" s="30" t="s">
        <v>109</v>
      </c>
      <c r="U232" s="30" t="s">
        <v>109</v>
      </c>
      <c r="V232" s="30" t="s">
        <v>109</v>
      </c>
      <c r="W232" s="31" t="s">
        <v>109</v>
      </c>
      <c r="X232" s="56">
        <f t="shared" si="39"/>
        <v>18</v>
      </c>
      <c r="Y232" s="45">
        <f t="shared" si="40"/>
        <v>0</v>
      </c>
    </row>
    <row r="233">
      <c r="A233" s="41" t="s">
        <v>518</v>
      </c>
      <c r="B233" s="62">
        <v>3.0</v>
      </c>
      <c r="C233" s="41" t="s">
        <v>520</v>
      </c>
      <c r="D233" s="30" t="s">
        <v>109</v>
      </c>
      <c r="E233" s="30" t="s">
        <v>109</v>
      </c>
      <c r="F233" s="30" t="s">
        <v>109</v>
      </c>
      <c r="G233" s="30" t="s">
        <v>109</v>
      </c>
      <c r="H233" s="30" t="s">
        <v>109</v>
      </c>
      <c r="I233" s="30" t="s">
        <v>109</v>
      </c>
      <c r="J233" s="30" t="s">
        <v>98</v>
      </c>
      <c r="K233" s="30" t="s">
        <v>109</v>
      </c>
      <c r="L233" s="30" t="s">
        <v>109</v>
      </c>
      <c r="M233" s="30" t="s">
        <v>109</v>
      </c>
      <c r="N233" s="30" t="s">
        <v>98</v>
      </c>
      <c r="O233" s="30" t="s">
        <v>109</v>
      </c>
      <c r="P233" s="30" t="s">
        <v>109</v>
      </c>
      <c r="Q233" s="30" t="s">
        <v>109</v>
      </c>
      <c r="R233" s="30" t="s">
        <v>109</v>
      </c>
      <c r="S233" s="30" t="s">
        <v>109</v>
      </c>
      <c r="T233" s="30" t="s">
        <v>98</v>
      </c>
      <c r="U233" s="30" t="s">
        <v>109</v>
      </c>
      <c r="V233" s="30" t="s">
        <v>98</v>
      </c>
      <c r="W233" s="31" t="s">
        <v>109</v>
      </c>
      <c r="X233" s="56">
        <f t="shared" si="39"/>
        <v>16</v>
      </c>
      <c r="Y233" s="45">
        <f t="shared" si="40"/>
        <v>3</v>
      </c>
    </row>
    <row r="234">
      <c r="A234" s="41" t="s">
        <v>518</v>
      </c>
      <c r="B234" s="62">
        <v>4.0</v>
      </c>
      <c r="C234" s="41" t="s">
        <v>521</v>
      </c>
      <c r="D234" s="30" t="s">
        <v>109</v>
      </c>
      <c r="E234" s="30" t="s">
        <v>109</v>
      </c>
      <c r="F234" s="30" t="s">
        <v>109</v>
      </c>
      <c r="G234" s="30" t="s">
        <v>109</v>
      </c>
      <c r="H234" s="30" t="s">
        <v>109</v>
      </c>
      <c r="I234" s="30" t="s">
        <v>109</v>
      </c>
      <c r="J234" s="30" t="s">
        <v>109</v>
      </c>
      <c r="K234" s="30" t="s">
        <v>109</v>
      </c>
      <c r="L234" s="30" t="s">
        <v>109</v>
      </c>
      <c r="M234" s="30" t="s">
        <v>109</v>
      </c>
      <c r="N234" s="30" t="s">
        <v>98</v>
      </c>
      <c r="O234" s="30" t="s">
        <v>109</v>
      </c>
      <c r="P234" s="30" t="s">
        <v>109</v>
      </c>
      <c r="Q234" s="30" t="s">
        <v>109</v>
      </c>
      <c r="R234" s="30" t="s">
        <v>109</v>
      </c>
      <c r="S234" s="30" t="s">
        <v>109</v>
      </c>
      <c r="T234" s="30" t="s">
        <v>109</v>
      </c>
      <c r="U234" s="30" t="s">
        <v>109</v>
      </c>
      <c r="V234" s="30" t="s">
        <v>109</v>
      </c>
      <c r="W234" s="31" t="s">
        <v>109</v>
      </c>
      <c r="X234" s="56">
        <f t="shared" si="39"/>
        <v>19</v>
      </c>
      <c r="Y234" s="45">
        <f t="shared" si="40"/>
        <v>0</v>
      </c>
    </row>
    <row r="235">
      <c r="A235" s="41" t="s">
        <v>518</v>
      </c>
      <c r="B235" s="62">
        <v>5.0</v>
      </c>
      <c r="C235" s="41" t="s">
        <v>522</v>
      </c>
      <c r="D235" s="30" t="s">
        <v>98</v>
      </c>
      <c r="E235" s="30" t="s">
        <v>98</v>
      </c>
      <c r="F235" s="30" t="s">
        <v>98</v>
      </c>
      <c r="G235" s="30" t="s">
        <v>98</v>
      </c>
      <c r="H235" s="30" t="s">
        <v>98</v>
      </c>
      <c r="I235" s="30" t="s">
        <v>98</v>
      </c>
      <c r="J235" s="30" t="s">
        <v>98</v>
      </c>
      <c r="K235" s="30" t="s">
        <v>204</v>
      </c>
      <c r="L235" s="30" t="s">
        <v>98</v>
      </c>
      <c r="M235" s="30" t="s">
        <v>98</v>
      </c>
      <c r="N235" s="30" t="s">
        <v>109</v>
      </c>
      <c r="O235" s="30" t="s">
        <v>98</v>
      </c>
      <c r="P235" s="30" t="s">
        <v>109</v>
      </c>
      <c r="Q235" s="30" t="s">
        <v>98</v>
      </c>
      <c r="R235" s="30" t="s">
        <v>98</v>
      </c>
      <c r="S235" s="30" t="s">
        <v>98</v>
      </c>
      <c r="T235" s="30" t="s">
        <v>109</v>
      </c>
      <c r="U235" s="30" t="s">
        <v>98</v>
      </c>
      <c r="V235" s="30" t="s">
        <v>98</v>
      </c>
      <c r="W235" s="31" t="s">
        <v>98</v>
      </c>
      <c r="X235" s="56">
        <f t="shared" si="39"/>
        <v>2</v>
      </c>
      <c r="Y235" s="45">
        <f t="shared" si="40"/>
        <v>16</v>
      </c>
    </row>
    <row r="236">
      <c r="A236" s="41" t="s">
        <v>518</v>
      </c>
      <c r="B236" s="62">
        <v>6.0</v>
      </c>
      <c r="C236" s="41" t="s">
        <v>523</v>
      </c>
      <c r="D236" s="30" t="s">
        <v>109</v>
      </c>
      <c r="E236" s="30" t="s">
        <v>109</v>
      </c>
      <c r="F236" s="30" t="s">
        <v>109</v>
      </c>
      <c r="G236" s="30" t="s">
        <v>109</v>
      </c>
      <c r="H236" s="30" t="s">
        <v>109</v>
      </c>
      <c r="I236" s="30" t="s">
        <v>109</v>
      </c>
      <c r="J236" s="30" t="s">
        <v>109</v>
      </c>
      <c r="K236" s="30" t="s">
        <v>109</v>
      </c>
      <c r="L236" s="30" t="s">
        <v>109</v>
      </c>
      <c r="M236" s="30" t="s">
        <v>109</v>
      </c>
      <c r="N236" s="30" t="s">
        <v>98</v>
      </c>
      <c r="O236" s="30" t="s">
        <v>109</v>
      </c>
      <c r="P236" s="30" t="s">
        <v>109</v>
      </c>
      <c r="Q236" s="30" t="s">
        <v>109</v>
      </c>
      <c r="R236" s="30" t="s">
        <v>109</v>
      </c>
      <c r="S236" s="30" t="s">
        <v>109</v>
      </c>
      <c r="T236" s="30" t="s">
        <v>109</v>
      </c>
      <c r="U236" s="30" t="s">
        <v>109</v>
      </c>
      <c r="V236" s="30" t="s">
        <v>109</v>
      </c>
      <c r="W236" s="31" t="s">
        <v>109</v>
      </c>
      <c r="X236" s="56">
        <f t="shared" si="39"/>
        <v>19</v>
      </c>
      <c r="Y236" s="45">
        <f t="shared" si="40"/>
        <v>0</v>
      </c>
    </row>
    <row r="237">
      <c r="A237" s="41" t="s">
        <v>518</v>
      </c>
      <c r="B237" s="62">
        <v>7.0</v>
      </c>
      <c r="C237" s="41" t="s">
        <v>524</v>
      </c>
      <c r="D237" s="30" t="s">
        <v>109</v>
      </c>
      <c r="E237" s="30" t="s">
        <v>109</v>
      </c>
      <c r="F237" s="30" t="s">
        <v>109</v>
      </c>
      <c r="G237" s="30" t="s">
        <v>109</v>
      </c>
      <c r="H237" s="30" t="s">
        <v>109</v>
      </c>
      <c r="I237" s="30" t="s">
        <v>109</v>
      </c>
      <c r="J237" s="30" t="s">
        <v>109</v>
      </c>
      <c r="K237" s="30" t="s">
        <v>109</v>
      </c>
      <c r="L237" s="30" t="s">
        <v>109</v>
      </c>
      <c r="M237" s="30" t="s">
        <v>109</v>
      </c>
      <c r="N237" s="30" t="s">
        <v>98</v>
      </c>
      <c r="O237" s="30" t="s">
        <v>109</v>
      </c>
      <c r="P237" s="30" t="s">
        <v>109</v>
      </c>
      <c r="Q237" s="30" t="s">
        <v>109</v>
      </c>
      <c r="R237" s="30" t="s">
        <v>109</v>
      </c>
      <c r="S237" s="30" t="s">
        <v>109</v>
      </c>
      <c r="T237" s="30" t="s">
        <v>109</v>
      </c>
      <c r="U237" s="30" t="s">
        <v>109</v>
      </c>
      <c r="V237" s="30" t="s">
        <v>109</v>
      </c>
      <c r="W237" s="31" t="s">
        <v>109</v>
      </c>
      <c r="X237" s="56">
        <f t="shared" si="39"/>
        <v>19</v>
      </c>
      <c r="Y237" s="45">
        <f t="shared" si="40"/>
        <v>0</v>
      </c>
    </row>
    <row r="238">
      <c r="A238" s="41" t="s">
        <v>518</v>
      </c>
      <c r="B238" s="62">
        <v>8.0</v>
      </c>
      <c r="C238" s="41" t="s">
        <v>525</v>
      </c>
      <c r="D238" s="30" t="s">
        <v>109</v>
      </c>
      <c r="E238" s="30" t="s">
        <v>109</v>
      </c>
      <c r="F238" s="30" t="s">
        <v>109</v>
      </c>
      <c r="G238" s="30" t="s">
        <v>109</v>
      </c>
      <c r="H238" s="30" t="s">
        <v>109</v>
      </c>
      <c r="I238" s="30" t="s">
        <v>109</v>
      </c>
      <c r="J238" s="30" t="s">
        <v>109</v>
      </c>
      <c r="K238" s="30" t="s">
        <v>109</v>
      </c>
      <c r="L238" s="30" t="s">
        <v>109</v>
      </c>
      <c r="M238" s="30" t="s">
        <v>109</v>
      </c>
      <c r="N238" s="30" t="s">
        <v>98</v>
      </c>
      <c r="O238" s="30" t="s">
        <v>109</v>
      </c>
      <c r="P238" s="30" t="s">
        <v>109</v>
      </c>
      <c r="Q238" s="30" t="s">
        <v>109</v>
      </c>
      <c r="R238" s="30" t="s">
        <v>109</v>
      </c>
      <c r="S238" s="30" t="s">
        <v>109</v>
      </c>
      <c r="T238" s="30" t="s">
        <v>109</v>
      </c>
      <c r="U238" s="30" t="s">
        <v>109</v>
      </c>
      <c r="V238" s="30" t="s">
        <v>109</v>
      </c>
      <c r="W238" s="31" t="s">
        <v>109</v>
      </c>
      <c r="X238" s="56">
        <f t="shared" si="39"/>
        <v>19</v>
      </c>
      <c r="Y238" s="45">
        <f t="shared" si="40"/>
        <v>0</v>
      </c>
    </row>
    <row r="239">
      <c r="A239" s="41" t="s">
        <v>518</v>
      </c>
      <c r="B239" s="62">
        <v>9.0</v>
      </c>
      <c r="C239" s="41" t="s">
        <v>526</v>
      </c>
      <c r="D239" s="30" t="s">
        <v>98</v>
      </c>
      <c r="E239" s="30" t="s">
        <v>109</v>
      </c>
      <c r="F239" s="30" t="s">
        <v>98</v>
      </c>
      <c r="G239" s="30" t="s">
        <v>98</v>
      </c>
      <c r="H239" s="30" t="s">
        <v>98</v>
      </c>
      <c r="I239" s="30" t="s">
        <v>98</v>
      </c>
      <c r="J239" s="30" t="s">
        <v>98</v>
      </c>
      <c r="K239" s="30" t="s">
        <v>109</v>
      </c>
      <c r="L239" s="30" t="s">
        <v>98</v>
      </c>
      <c r="M239" s="30" t="s">
        <v>98</v>
      </c>
      <c r="N239" s="30" t="s">
        <v>109</v>
      </c>
      <c r="O239" s="30" t="s">
        <v>98</v>
      </c>
      <c r="P239" s="30" t="s">
        <v>109</v>
      </c>
      <c r="Q239" s="30" t="s">
        <v>98</v>
      </c>
      <c r="R239" s="30" t="s">
        <v>98</v>
      </c>
      <c r="S239" s="30" t="s">
        <v>98</v>
      </c>
      <c r="T239" s="30" t="s">
        <v>98</v>
      </c>
      <c r="U239" s="30" t="s">
        <v>98</v>
      </c>
      <c r="V239" s="30" t="s">
        <v>98</v>
      </c>
      <c r="W239" s="31" t="s">
        <v>98</v>
      </c>
      <c r="X239" s="56">
        <f t="shared" si="39"/>
        <v>3</v>
      </c>
      <c r="Y239" s="45">
        <f t="shared" si="40"/>
        <v>16</v>
      </c>
    </row>
    <row r="240">
      <c r="A240" s="41" t="s">
        <v>518</v>
      </c>
      <c r="B240" s="62">
        <v>10.0</v>
      </c>
      <c r="C240" s="41" t="s">
        <v>527</v>
      </c>
      <c r="D240" s="30" t="s">
        <v>109</v>
      </c>
      <c r="E240" s="30" t="s">
        <v>109</v>
      </c>
      <c r="F240" s="30" t="s">
        <v>109</v>
      </c>
      <c r="G240" s="30" t="s">
        <v>109</v>
      </c>
      <c r="H240" s="30" t="s">
        <v>109</v>
      </c>
      <c r="I240" s="30" t="s">
        <v>109</v>
      </c>
      <c r="J240" s="30" t="s">
        <v>109</v>
      </c>
      <c r="K240" s="30" t="s">
        <v>109</v>
      </c>
      <c r="L240" s="30" t="s">
        <v>109</v>
      </c>
      <c r="M240" s="30" t="s">
        <v>109</v>
      </c>
      <c r="N240" s="30" t="s">
        <v>98</v>
      </c>
      <c r="O240" s="30" t="s">
        <v>109</v>
      </c>
      <c r="P240" s="30" t="s">
        <v>109</v>
      </c>
      <c r="Q240" s="30" t="s">
        <v>109</v>
      </c>
      <c r="R240" s="30" t="s">
        <v>109</v>
      </c>
      <c r="S240" s="30" t="s">
        <v>109</v>
      </c>
      <c r="T240" s="30" t="s">
        <v>109</v>
      </c>
      <c r="U240" s="30" t="s">
        <v>109</v>
      </c>
      <c r="V240" s="30" t="s">
        <v>109</v>
      </c>
      <c r="W240" s="31" t="s">
        <v>109</v>
      </c>
      <c r="X240" s="56">
        <f t="shared" si="39"/>
        <v>19</v>
      </c>
      <c r="Y240" s="45">
        <f t="shared" si="40"/>
        <v>0</v>
      </c>
    </row>
    <row r="241">
      <c r="A241" s="41" t="s">
        <v>518</v>
      </c>
      <c r="B241" s="62">
        <v>11.0</v>
      </c>
      <c r="C241" s="41" t="s">
        <v>226</v>
      </c>
      <c r="D241" s="30" t="s">
        <v>109</v>
      </c>
      <c r="E241" s="30" t="s">
        <v>109</v>
      </c>
      <c r="F241" s="30" t="s">
        <v>109</v>
      </c>
      <c r="G241" s="30" t="s">
        <v>109</v>
      </c>
      <c r="H241" s="30" t="s">
        <v>109</v>
      </c>
      <c r="I241" s="30" t="s">
        <v>109</v>
      </c>
      <c r="J241" s="30" t="s">
        <v>109</v>
      </c>
      <c r="K241" s="30" t="s">
        <v>109</v>
      </c>
      <c r="L241" s="30" t="s">
        <v>109</v>
      </c>
      <c r="M241" s="30" t="s">
        <v>109</v>
      </c>
      <c r="N241" s="30" t="s">
        <v>98</v>
      </c>
      <c r="O241" s="30" t="s">
        <v>204</v>
      </c>
      <c r="P241" s="30" t="s">
        <v>109</v>
      </c>
      <c r="Q241" s="30" t="s">
        <v>109</v>
      </c>
      <c r="R241" s="30" t="s">
        <v>109</v>
      </c>
      <c r="S241" s="30" t="s">
        <v>109</v>
      </c>
      <c r="T241" s="30" t="s">
        <v>204</v>
      </c>
      <c r="U241" s="30" t="s">
        <v>109</v>
      </c>
      <c r="V241" s="30" t="s">
        <v>109</v>
      </c>
      <c r="W241" s="31" t="s">
        <v>109</v>
      </c>
      <c r="X241" s="56">
        <f t="shared" si="39"/>
        <v>17</v>
      </c>
      <c r="Y241" s="45">
        <f t="shared" si="40"/>
        <v>0</v>
      </c>
    </row>
    <row r="242">
      <c r="A242" s="41" t="s">
        <v>518</v>
      </c>
      <c r="B242" s="62">
        <v>12.0</v>
      </c>
      <c r="C242" s="41" t="s">
        <v>528</v>
      </c>
      <c r="D242" s="30" t="s">
        <v>98</v>
      </c>
      <c r="E242" s="30" t="s">
        <v>204</v>
      </c>
      <c r="F242" s="30" t="s">
        <v>98</v>
      </c>
      <c r="G242" s="30" t="s">
        <v>98</v>
      </c>
      <c r="H242" s="30" t="s">
        <v>98</v>
      </c>
      <c r="I242" s="30" t="s">
        <v>98</v>
      </c>
      <c r="J242" s="30" t="s">
        <v>98</v>
      </c>
      <c r="K242" s="30" t="s">
        <v>109</v>
      </c>
      <c r="L242" s="30" t="s">
        <v>98</v>
      </c>
      <c r="M242" s="30" t="s">
        <v>98</v>
      </c>
      <c r="N242" s="30" t="s">
        <v>109</v>
      </c>
      <c r="O242" s="30" t="s">
        <v>98</v>
      </c>
      <c r="P242" s="30" t="s">
        <v>109</v>
      </c>
      <c r="Q242" s="30" t="s">
        <v>98</v>
      </c>
      <c r="R242" s="30" t="s">
        <v>98</v>
      </c>
      <c r="S242" s="30" t="s">
        <v>98</v>
      </c>
      <c r="T242" s="30" t="s">
        <v>98</v>
      </c>
      <c r="U242" s="30" t="s">
        <v>98</v>
      </c>
      <c r="V242" s="30" t="s">
        <v>98</v>
      </c>
      <c r="W242" s="31" t="s">
        <v>98</v>
      </c>
      <c r="X242" s="56">
        <f t="shared" si="39"/>
        <v>2</v>
      </c>
      <c r="Y242" s="45">
        <f t="shared" si="40"/>
        <v>16</v>
      </c>
    </row>
    <row r="243">
      <c r="A243" s="41" t="s">
        <v>518</v>
      </c>
      <c r="B243" s="62">
        <v>13.0</v>
      </c>
      <c r="C243" s="41" t="s">
        <v>529</v>
      </c>
      <c r="D243" s="30" t="s">
        <v>98</v>
      </c>
      <c r="E243" s="30" t="s">
        <v>98</v>
      </c>
      <c r="F243" s="30" t="s">
        <v>98</v>
      </c>
      <c r="G243" s="30" t="s">
        <v>98</v>
      </c>
      <c r="H243" s="30" t="s">
        <v>98</v>
      </c>
      <c r="I243" s="30" t="s">
        <v>98</v>
      </c>
      <c r="J243" s="30" t="s">
        <v>98</v>
      </c>
      <c r="K243" s="30" t="s">
        <v>204</v>
      </c>
      <c r="L243" s="30" t="s">
        <v>98</v>
      </c>
      <c r="M243" s="30" t="s">
        <v>98</v>
      </c>
      <c r="N243" s="30" t="s">
        <v>109</v>
      </c>
      <c r="O243" s="30" t="s">
        <v>98</v>
      </c>
      <c r="P243" s="30" t="s">
        <v>109</v>
      </c>
      <c r="Q243" s="30" t="s">
        <v>98</v>
      </c>
      <c r="R243" s="30" t="s">
        <v>204</v>
      </c>
      <c r="S243" s="30" t="s">
        <v>334</v>
      </c>
      <c r="T243" s="30" t="s">
        <v>334</v>
      </c>
      <c r="U243" s="30" t="s">
        <v>334</v>
      </c>
      <c r="V243" s="30" t="s">
        <v>334</v>
      </c>
      <c r="W243" s="31" t="s">
        <v>334</v>
      </c>
      <c r="X243" s="56">
        <f t="shared" si="39"/>
        <v>1</v>
      </c>
      <c r="Y243" s="45">
        <f t="shared" si="40"/>
        <v>11</v>
      </c>
    </row>
    <row r="244">
      <c r="A244" s="41" t="s">
        <v>518</v>
      </c>
      <c r="B244" s="62">
        <v>14.0</v>
      </c>
      <c r="C244" s="41" t="s">
        <v>530</v>
      </c>
      <c r="D244" s="30" t="s">
        <v>98</v>
      </c>
      <c r="E244" s="30" t="s">
        <v>109</v>
      </c>
      <c r="F244" s="30" t="s">
        <v>98</v>
      </c>
      <c r="G244" s="30" t="s">
        <v>98</v>
      </c>
      <c r="H244" s="30" t="s">
        <v>98</v>
      </c>
      <c r="I244" s="30" t="s">
        <v>98</v>
      </c>
      <c r="J244" s="30" t="s">
        <v>98</v>
      </c>
      <c r="K244" s="30" t="s">
        <v>204</v>
      </c>
      <c r="L244" s="30" t="s">
        <v>98</v>
      </c>
      <c r="M244" s="30" t="s">
        <v>98</v>
      </c>
      <c r="N244" s="30" t="s">
        <v>109</v>
      </c>
      <c r="O244" s="30" t="s">
        <v>98</v>
      </c>
      <c r="P244" s="30" t="s">
        <v>109</v>
      </c>
      <c r="Q244" s="30" t="s">
        <v>98</v>
      </c>
      <c r="R244" s="30" t="s">
        <v>98</v>
      </c>
      <c r="S244" s="30" t="s">
        <v>98</v>
      </c>
      <c r="T244" s="30" t="s">
        <v>109</v>
      </c>
      <c r="U244" s="30" t="s">
        <v>98</v>
      </c>
      <c r="V244" s="30" t="s">
        <v>98</v>
      </c>
      <c r="W244" s="31" t="s">
        <v>98</v>
      </c>
      <c r="X244" s="56">
        <f t="shared" si="39"/>
        <v>3</v>
      </c>
      <c r="Y244" s="45">
        <f t="shared" si="40"/>
        <v>15</v>
      </c>
    </row>
    <row r="245">
      <c r="A245" s="21"/>
      <c r="B245" s="63" t="s">
        <v>531</v>
      </c>
      <c r="C245" s="38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3"/>
      <c r="X245" s="42"/>
      <c r="Y245" s="42"/>
    </row>
    <row r="246">
      <c r="A246" s="41" t="s">
        <v>531</v>
      </c>
      <c r="B246" s="62">
        <v>1.0</v>
      </c>
      <c r="C246" s="41" t="s">
        <v>532</v>
      </c>
      <c r="D246" s="30" t="s">
        <v>98</v>
      </c>
      <c r="E246" s="30" t="s">
        <v>109</v>
      </c>
      <c r="F246" s="30" t="s">
        <v>98</v>
      </c>
      <c r="G246" s="30" t="s">
        <v>98</v>
      </c>
      <c r="H246" s="30" t="s">
        <v>98</v>
      </c>
      <c r="I246" s="30" t="s">
        <v>98</v>
      </c>
      <c r="J246" s="30" t="s">
        <v>98</v>
      </c>
      <c r="K246" s="30" t="s">
        <v>109</v>
      </c>
      <c r="L246" s="30" t="s">
        <v>98</v>
      </c>
      <c r="M246" s="30" t="s">
        <v>98</v>
      </c>
      <c r="N246" s="30" t="s">
        <v>109</v>
      </c>
      <c r="O246" s="30" t="s">
        <v>98</v>
      </c>
      <c r="P246" s="30" t="s">
        <v>109</v>
      </c>
      <c r="Q246" s="30" t="s">
        <v>204</v>
      </c>
      <c r="R246" s="30" t="s">
        <v>98</v>
      </c>
      <c r="S246" s="30" t="s">
        <v>204</v>
      </c>
      <c r="T246" s="30" t="s">
        <v>204</v>
      </c>
      <c r="U246" s="30" t="s">
        <v>98</v>
      </c>
      <c r="V246" s="30" t="s">
        <v>98</v>
      </c>
      <c r="W246" s="31" t="s">
        <v>98</v>
      </c>
      <c r="X246" s="56">
        <f t="shared" ref="X246:X253" si="41">countif(D246:M246,"Y")+countif(O246:W246,"Y")</f>
        <v>3</v>
      </c>
      <c r="Y246" s="45">
        <f t="shared" ref="Y246:Y253" si="42">COUNTIF(D246:M246,"N")+COUNTIF(O246:W246,"N")</f>
        <v>13</v>
      </c>
    </row>
    <row r="247">
      <c r="A247" s="41" t="s">
        <v>531</v>
      </c>
      <c r="B247" s="62">
        <v>2.0</v>
      </c>
      <c r="C247" s="41" t="s">
        <v>533</v>
      </c>
      <c r="D247" s="30" t="s">
        <v>109</v>
      </c>
      <c r="E247" s="30" t="s">
        <v>109</v>
      </c>
      <c r="F247" s="30" t="s">
        <v>109</v>
      </c>
      <c r="G247" s="30" t="s">
        <v>109</v>
      </c>
      <c r="H247" s="30" t="s">
        <v>109</v>
      </c>
      <c r="I247" s="30" t="s">
        <v>109</v>
      </c>
      <c r="J247" s="30" t="s">
        <v>109</v>
      </c>
      <c r="K247" s="30" t="s">
        <v>109</v>
      </c>
      <c r="L247" s="30" t="s">
        <v>109</v>
      </c>
      <c r="M247" s="30" t="s">
        <v>109</v>
      </c>
      <c r="N247" s="30" t="s">
        <v>98</v>
      </c>
      <c r="O247" s="30" t="s">
        <v>109</v>
      </c>
      <c r="P247" s="30" t="s">
        <v>109</v>
      </c>
      <c r="Q247" s="30" t="s">
        <v>109</v>
      </c>
      <c r="R247" s="30" t="s">
        <v>109</v>
      </c>
      <c r="S247" s="30" t="s">
        <v>109</v>
      </c>
      <c r="T247" s="30" t="s">
        <v>109</v>
      </c>
      <c r="U247" s="30" t="s">
        <v>109</v>
      </c>
      <c r="V247" s="30" t="s">
        <v>109</v>
      </c>
      <c r="W247" s="31" t="s">
        <v>109</v>
      </c>
      <c r="X247" s="56">
        <f t="shared" si="41"/>
        <v>19</v>
      </c>
      <c r="Y247" s="45">
        <f t="shared" si="42"/>
        <v>0</v>
      </c>
    </row>
    <row r="248">
      <c r="A248" s="41" t="s">
        <v>531</v>
      </c>
      <c r="B248" s="62">
        <v>3.0</v>
      </c>
      <c r="C248" s="41" t="s">
        <v>534</v>
      </c>
      <c r="D248" s="30" t="s">
        <v>109</v>
      </c>
      <c r="E248" s="30" t="s">
        <v>109</v>
      </c>
      <c r="F248" s="30" t="s">
        <v>109</v>
      </c>
      <c r="G248" s="30" t="s">
        <v>109</v>
      </c>
      <c r="H248" s="30" t="s">
        <v>109</v>
      </c>
      <c r="I248" s="30" t="s">
        <v>109</v>
      </c>
      <c r="J248" s="30" t="s">
        <v>109</v>
      </c>
      <c r="K248" s="30" t="s">
        <v>109</v>
      </c>
      <c r="L248" s="30" t="s">
        <v>109</v>
      </c>
      <c r="M248" s="30" t="s">
        <v>109</v>
      </c>
      <c r="N248" s="30" t="s">
        <v>98</v>
      </c>
      <c r="O248" s="30" t="s">
        <v>109</v>
      </c>
      <c r="P248" s="30" t="s">
        <v>109</v>
      </c>
      <c r="Q248" s="30" t="s">
        <v>109</v>
      </c>
      <c r="R248" s="30" t="s">
        <v>109</v>
      </c>
      <c r="S248" s="30" t="s">
        <v>109</v>
      </c>
      <c r="T248" s="30" t="s">
        <v>109</v>
      </c>
      <c r="U248" s="30" t="s">
        <v>109</v>
      </c>
      <c r="V248" s="30" t="s">
        <v>109</v>
      </c>
      <c r="W248" s="31" t="s">
        <v>109</v>
      </c>
      <c r="X248" s="56">
        <f t="shared" si="41"/>
        <v>19</v>
      </c>
      <c r="Y248" s="45">
        <f t="shared" si="42"/>
        <v>0</v>
      </c>
    </row>
    <row r="249">
      <c r="A249" s="41" t="s">
        <v>531</v>
      </c>
      <c r="B249" s="62">
        <v>4.0</v>
      </c>
      <c r="C249" s="41" t="s">
        <v>535</v>
      </c>
      <c r="D249" s="30" t="s">
        <v>98</v>
      </c>
      <c r="E249" s="30" t="s">
        <v>109</v>
      </c>
      <c r="F249" s="30" t="s">
        <v>98</v>
      </c>
      <c r="G249" s="30" t="s">
        <v>98</v>
      </c>
      <c r="H249" s="30" t="s">
        <v>98</v>
      </c>
      <c r="I249" s="30" t="s">
        <v>98</v>
      </c>
      <c r="J249" s="30" t="s">
        <v>98</v>
      </c>
      <c r="K249" s="30" t="s">
        <v>109</v>
      </c>
      <c r="L249" s="30" t="s">
        <v>98</v>
      </c>
      <c r="M249" s="30" t="s">
        <v>98</v>
      </c>
      <c r="N249" s="30" t="s">
        <v>109</v>
      </c>
      <c r="O249" s="30" t="s">
        <v>98</v>
      </c>
      <c r="P249" s="30" t="s">
        <v>109</v>
      </c>
      <c r="Q249" s="30" t="s">
        <v>98</v>
      </c>
      <c r="R249" s="30" t="s">
        <v>98</v>
      </c>
      <c r="S249" s="30" t="s">
        <v>98</v>
      </c>
      <c r="T249" s="30" t="s">
        <v>98</v>
      </c>
      <c r="U249" s="30" t="s">
        <v>98</v>
      </c>
      <c r="V249" s="30" t="s">
        <v>98</v>
      </c>
      <c r="W249" s="31" t="s">
        <v>98</v>
      </c>
      <c r="X249" s="56">
        <f t="shared" si="41"/>
        <v>3</v>
      </c>
      <c r="Y249" s="45">
        <f t="shared" si="42"/>
        <v>16</v>
      </c>
    </row>
    <row r="250">
      <c r="A250" s="41" t="s">
        <v>531</v>
      </c>
      <c r="B250" s="62">
        <v>5.0</v>
      </c>
      <c r="C250" s="41" t="s">
        <v>230</v>
      </c>
      <c r="D250" s="30" t="s">
        <v>98</v>
      </c>
      <c r="E250" s="30" t="s">
        <v>98</v>
      </c>
      <c r="F250" s="30" t="s">
        <v>98</v>
      </c>
      <c r="G250" s="30" t="s">
        <v>98</v>
      </c>
      <c r="H250" s="30" t="s">
        <v>98</v>
      </c>
      <c r="I250" s="30" t="s">
        <v>98</v>
      </c>
      <c r="J250" s="30" t="s">
        <v>98</v>
      </c>
      <c r="K250" s="30" t="s">
        <v>109</v>
      </c>
      <c r="L250" s="30" t="s">
        <v>98</v>
      </c>
      <c r="M250" s="30" t="s">
        <v>98</v>
      </c>
      <c r="N250" s="30" t="s">
        <v>109</v>
      </c>
      <c r="O250" s="30" t="s">
        <v>98</v>
      </c>
      <c r="P250" s="30" t="s">
        <v>204</v>
      </c>
      <c r="Q250" s="30" t="s">
        <v>98</v>
      </c>
      <c r="R250" s="30" t="s">
        <v>98</v>
      </c>
      <c r="S250" s="30" t="s">
        <v>98</v>
      </c>
      <c r="T250" s="30" t="s">
        <v>98</v>
      </c>
      <c r="U250" s="30" t="s">
        <v>98</v>
      </c>
      <c r="V250" s="30" t="s">
        <v>98</v>
      </c>
      <c r="W250" s="31" t="s">
        <v>98</v>
      </c>
      <c r="X250" s="56">
        <f t="shared" si="41"/>
        <v>1</v>
      </c>
      <c r="Y250" s="45">
        <f t="shared" si="42"/>
        <v>17</v>
      </c>
    </row>
    <row r="251">
      <c r="A251" s="41" t="s">
        <v>531</v>
      </c>
      <c r="B251" s="62">
        <v>6.0</v>
      </c>
      <c r="C251" s="41" t="s">
        <v>229</v>
      </c>
      <c r="D251" s="30" t="s">
        <v>109</v>
      </c>
      <c r="E251" s="30" t="s">
        <v>109</v>
      </c>
      <c r="F251" s="30" t="s">
        <v>109</v>
      </c>
      <c r="G251" s="30" t="s">
        <v>109</v>
      </c>
      <c r="H251" s="30" t="s">
        <v>109</v>
      </c>
      <c r="I251" s="30" t="s">
        <v>109</v>
      </c>
      <c r="J251" s="30" t="s">
        <v>109</v>
      </c>
      <c r="K251" s="30" t="s">
        <v>109</v>
      </c>
      <c r="L251" s="30" t="s">
        <v>109</v>
      </c>
      <c r="M251" s="30" t="s">
        <v>109</v>
      </c>
      <c r="N251" s="30" t="s">
        <v>98</v>
      </c>
      <c r="O251" s="30" t="s">
        <v>109</v>
      </c>
      <c r="P251" s="30" t="s">
        <v>109</v>
      </c>
      <c r="Q251" s="30" t="s">
        <v>109</v>
      </c>
      <c r="R251" s="30" t="s">
        <v>109</v>
      </c>
      <c r="S251" s="30" t="s">
        <v>109</v>
      </c>
      <c r="T251" s="30" t="s">
        <v>109</v>
      </c>
      <c r="U251" s="30" t="s">
        <v>109</v>
      </c>
      <c r="V251" s="30" t="s">
        <v>109</v>
      </c>
      <c r="W251" s="31" t="s">
        <v>109</v>
      </c>
      <c r="X251" s="56">
        <f t="shared" si="41"/>
        <v>19</v>
      </c>
      <c r="Y251" s="45">
        <f t="shared" si="42"/>
        <v>0</v>
      </c>
    </row>
    <row r="252">
      <c r="A252" s="41" t="s">
        <v>531</v>
      </c>
      <c r="B252" s="62">
        <v>7.0</v>
      </c>
      <c r="C252" s="41" t="s">
        <v>536</v>
      </c>
      <c r="D252" s="30" t="s">
        <v>109</v>
      </c>
      <c r="E252" s="30" t="s">
        <v>109</v>
      </c>
      <c r="F252" s="30" t="s">
        <v>109</v>
      </c>
      <c r="G252" s="30" t="s">
        <v>98</v>
      </c>
      <c r="H252" s="30" t="s">
        <v>98</v>
      </c>
      <c r="I252" s="30" t="s">
        <v>109</v>
      </c>
      <c r="J252" s="30" t="s">
        <v>98</v>
      </c>
      <c r="K252" s="30" t="s">
        <v>109</v>
      </c>
      <c r="L252" s="30" t="s">
        <v>98</v>
      </c>
      <c r="M252" s="30" t="s">
        <v>98</v>
      </c>
      <c r="N252" s="30" t="s">
        <v>98</v>
      </c>
      <c r="O252" s="30" t="s">
        <v>109</v>
      </c>
      <c r="P252" s="30" t="s">
        <v>109</v>
      </c>
      <c r="Q252" s="30" t="s">
        <v>98</v>
      </c>
      <c r="R252" s="30" t="s">
        <v>109</v>
      </c>
      <c r="S252" s="30" t="s">
        <v>109</v>
      </c>
      <c r="T252" s="30" t="s">
        <v>109</v>
      </c>
      <c r="U252" s="30" t="s">
        <v>109</v>
      </c>
      <c r="V252" s="30" t="s">
        <v>109</v>
      </c>
      <c r="W252" s="31" t="s">
        <v>98</v>
      </c>
      <c r="X252" s="56">
        <f t="shared" si="41"/>
        <v>12</v>
      </c>
      <c r="Y252" s="45">
        <f t="shared" si="42"/>
        <v>7</v>
      </c>
    </row>
    <row r="253">
      <c r="A253" s="41" t="s">
        <v>531</v>
      </c>
      <c r="B253" s="62">
        <v>8.0</v>
      </c>
      <c r="C253" s="41" t="s">
        <v>537</v>
      </c>
      <c r="D253" s="30" t="s">
        <v>98</v>
      </c>
      <c r="E253" s="30" t="s">
        <v>109</v>
      </c>
      <c r="F253" s="30" t="s">
        <v>98</v>
      </c>
      <c r="G253" s="30" t="s">
        <v>98</v>
      </c>
      <c r="H253" s="30" t="s">
        <v>98</v>
      </c>
      <c r="I253" s="30" t="s">
        <v>98</v>
      </c>
      <c r="J253" s="30" t="s">
        <v>98</v>
      </c>
      <c r="K253" s="30" t="s">
        <v>109</v>
      </c>
      <c r="L253" s="30" t="s">
        <v>98</v>
      </c>
      <c r="M253" s="30" t="s">
        <v>98</v>
      </c>
      <c r="N253" s="30" t="s">
        <v>109</v>
      </c>
      <c r="O253" s="30" t="s">
        <v>98</v>
      </c>
      <c r="P253" s="30" t="s">
        <v>109</v>
      </c>
      <c r="Q253" s="30" t="s">
        <v>98</v>
      </c>
      <c r="R253" s="30" t="s">
        <v>98</v>
      </c>
      <c r="S253" s="30" t="s">
        <v>98</v>
      </c>
      <c r="T253" s="30" t="s">
        <v>98</v>
      </c>
      <c r="U253" s="30" t="s">
        <v>98</v>
      </c>
      <c r="V253" s="30" t="s">
        <v>98</v>
      </c>
      <c r="W253" s="31" t="s">
        <v>98</v>
      </c>
      <c r="X253" s="56">
        <f t="shared" si="41"/>
        <v>3</v>
      </c>
      <c r="Y253" s="45">
        <f t="shared" si="42"/>
        <v>16</v>
      </c>
    </row>
    <row r="254">
      <c r="A254" s="21"/>
      <c r="B254" s="63" t="s">
        <v>538</v>
      </c>
      <c r="C254" s="38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3"/>
      <c r="X254" s="42"/>
      <c r="Y254" s="42"/>
    </row>
    <row r="255">
      <c r="A255" s="41" t="s">
        <v>538</v>
      </c>
      <c r="B255" s="62">
        <v>1.0</v>
      </c>
      <c r="C255" s="41" t="s">
        <v>539</v>
      </c>
      <c r="D255" s="30" t="s">
        <v>109</v>
      </c>
      <c r="E255" s="30" t="s">
        <v>109</v>
      </c>
      <c r="F255" s="30" t="s">
        <v>109</v>
      </c>
      <c r="G255" s="30" t="s">
        <v>109</v>
      </c>
      <c r="H255" s="30" t="s">
        <v>109</v>
      </c>
      <c r="I255" s="30" t="s">
        <v>109</v>
      </c>
      <c r="J255" s="30" t="s">
        <v>109</v>
      </c>
      <c r="K255" s="30" t="s">
        <v>109</v>
      </c>
      <c r="L255" s="30" t="s">
        <v>109</v>
      </c>
      <c r="M255" s="30" t="s">
        <v>109</v>
      </c>
      <c r="N255" s="30" t="s">
        <v>98</v>
      </c>
      <c r="O255" s="30" t="s">
        <v>109</v>
      </c>
      <c r="P255" s="30" t="s">
        <v>109</v>
      </c>
      <c r="Q255" s="30" t="s">
        <v>109</v>
      </c>
      <c r="R255" s="30" t="s">
        <v>109</v>
      </c>
      <c r="S255" s="30" t="s">
        <v>109</v>
      </c>
      <c r="T255" s="30" t="s">
        <v>109</v>
      </c>
      <c r="U255" s="30" t="s">
        <v>109</v>
      </c>
      <c r="V255" s="30" t="s">
        <v>109</v>
      </c>
      <c r="W255" s="31" t="s">
        <v>109</v>
      </c>
      <c r="X255" s="56">
        <f t="shared" ref="X255:X258" si="43">countif(D255:M255,"Y")+countif(O255:W255,"Y")</f>
        <v>19</v>
      </c>
      <c r="Y255" s="45">
        <f t="shared" ref="Y255:Y258" si="44">COUNTIF(D255:M255,"N")+COUNTIF(O255:W255,"N")</f>
        <v>0</v>
      </c>
    </row>
    <row r="256">
      <c r="A256" s="41" t="s">
        <v>538</v>
      </c>
      <c r="B256" s="62">
        <v>2.0</v>
      </c>
      <c r="C256" s="41" t="s">
        <v>540</v>
      </c>
      <c r="D256" s="30" t="s">
        <v>98</v>
      </c>
      <c r="E256" s="30" t="s">
        <v>98</v>
      </c>
      <c r="F256" s="30" t="s">
        <v>98</v>
      </c>
      <c r="G256" s="30" t="s">
        <v>98</v>
      </c>
      <c r="H256" s="30" t="s">
        <v>98</v>
      </c>
      <c r="I256" s="30" t="s">
        <v>98</v>
      </c>
      <c r="J256" s="30" t="s">
        <v>98</v>
      </c>
      <c r="K256" s="30" t="s">
        <v>109</v>
      </c>
      <c r="L256" s="30" t="s">
        <v>98</v>
      </c>
      <c r="M256" s="30" t="s">
        <v>98</v>
      </c>
      <c r="N256" s="30" t="s">
        <v>109</v>
      </c>
      <c r="O256" s="30" t="s">
        <v>98</v>
      </c>
      <c r="P256" s="30" t="s">
        <v>109</v>
      </c>
      <c r="Q256" s="30" t="s">
        <v>98</v>
      </c>
      <c r="R256" s="30" t="s">
        <v>98</v>
      </c>
      <c r="S256" s="30" t="s">
        <v>98</v>
      </c>
      <c r="T256" s="30" t="s">
        <v>98</v>
      </c>
      <c r="U256" s="30" t="s">
        <v>98</v>
      </c>
      <c r="V256" s="30" t="s">
        <v>204</v>
      </c>
      <c r="W256" s="31" t="s">
        <v>204</v>
      </c>
      <c r="X256" s="56">
        <f t="shared" si="43"/>
        <v>2</v>
      </c>
      <c r="Y256" s="45">
        <f t="shared" si="44"/>
        <v>15</v>
      </c>
    </row>
    <row r="257">
      <c r="A257" s="41" t="s">
        <v>538</v>
      </c>
      <c r="B257" s="62">
        <v>3.0</v>
      </c>
      <c r="C257" s="41" t="s">
        <v>541</v>
      </c>
      <c r="D257" s="30" t="s">
        <v>109</v>
      </c>
      <c r="E257" s="30" t="s">
        <v>109</v>
      </c>
      <c r="F257" s="30" t="s">
        <v>109</v>
      </c>
      <c r="G257" s="30" t="s">
        <v>109</v>
      </c>
      <c r="H257" s="30" t="s">
        <v>109</v>
      </c>
      <c r="I257" s="30" t="s">
        <v>109</v>
      </c>
      <c r="J257" s="30" t="s">
        <v>109</v>
      </c>
      <c r="K257" s="30" t="s">
        <v>109</v>
      </c>
      <c r="L257" s="30" t="s">
        <v>109</v>
      </c>
      <c r="M257" s="30" t="s">
        <v>109</v>
      </c>
      <c r="N257" s="30" t="s">
        <v>98</v>
      </c>
      <c r="O257" s="30" t="s">
        <v>109</v>
      </c>
      <c r="P257" s="30" t="s">
        <v>109</v>
      </c>
      <c r="Q257" s="30" t="s">
        <v>109</v>
      </c>
      <c r="R257" s="30" t="s">
        <v>109</v>
      </c>
      <c r="S257" s="30" t="s">
        <v>109</v>
      </c>
      <c r="T257" s="30" t="s">
        <v>109</v>
      </c>
      <c r="U257" s="30" t="s">
        <v>109</v>
      </c>
      <c r="V257" s="30" t="s">
        <v>109</v>
      </c>
      <c r="W257" s="31" t="s">
        <v>109</v>
      </c>
      <c r="X257" s="56">
        <f t="shared" si="43"/>
        <v>19</v>
      </c>
      <c r="Y257" s="45">
        <f t="shared" si="44"/>
        <v>0</v>
      </c>
    </row>
    <row r="258">
      <c r="A258" s="41" t="s">
        <v>538</v>
      </c>
      <c r="B258" s="62">
        <v>4.0</v>
      </c>
      <c r="C258" s="41" t="s">
        <v>542</v>
      </c>
      <c r="D258" s="30" t="s">
        <v>109</v>
      </c>
      <c r="E258" s="30" t="s">
        <v>109</v>
      </c>
      <c r="F258" s="30" t="s">
        <v>109</v>
      </c>
      <c r="G258" s="30" t="s">
        <v>109</v>
      </c>
      <c r="H258" s="30" t="s">
        <v>109</v>
      </c>
      <c r="I258" s="30" t="s">
        <v>109</v>
      </c>
      <c r="J258" s="30" t="s">
        <v>109</v>
      </c>
      <c r="K258" s="30" t="s">
        <v>109</v>
      </c>
      <c r="L258" s="30" t="s">
        <v>109</v>
      </c>
      <c r="M258" s="30" t="s">
        <v>109</v>
      </c>
      <c r="N258" s="30" t="s">
        <v>98</v>
      </c>
      <c r="O258" s="30" t="s">
        <v>109</v>
      </c>
      <c r="P258" s="30" t="s">
        <v>109</v>
      </c>
      <c r="Q258" s="30" t="s">
        <v>204</v>
      </c>
      <c r="R258" s="30" t="s">
        <v>109</v>
      </c>
      <c r="S258" s="30" t="s">
        <v>109</v>
      </c>
      <c r="T258" s="30" t="s">
        <v>109</v>
      </c>
      <c r="U258" s="30" t="s">
        <v>109</v>
      </c>
      <c r="V258" s="30" t="s">
        <v>109</v>
      </c>
      <c r="W258" s="31" t="s">
        <v>109</v>
      </c>
      <c r="X258" s="56">
        <f t="shared" si="43"/>
        <v>18</v>
      </c>
      <c r="Y258" s="45">
        <f t="shared" si="44"/>
        <v>0</v>
      </c>
    </row>
    <row r="259">
      <c r="A259" s="21"/>
      <c r="B259" s="63" t="s">
        <v>543</v>
      </c>
      <c r="C259" s="38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3"/>
      <c r="X259" s="42"/>
      <c r="Y259" s="42"/>
    </row>
    <row r="260">
      <c r="A260" s="41" t="s">
        <v>543</v>
      </c>
      <c r="B260" s="62">
        <v>1.0</v>
      </c>
      <c r="C260" s="41" t="s">
        <v>544</v>
      </c>
      <c r="D260" s="30" t="s">
        <v>98</v>
      </c>
      <c r="E260" s="30" t="s">
        <v>98</v>
      </c>
      <c r="F260" s="30" t="s">
        <v>98</v>
      </c>
      <c r="G260" s="30" t="s">
        <v>98</v>
      </c>
      <c r="H260" s="30" t="s">
        <v>98</v>
      </c>
      <c r="I260" s="30" t="s">
        <v>98</v>
      </c>
      <c r="J260" s="30" t="s">
        <v>98</v>
      </c>
      <c r="K260" s="30" t="s">
        <v>109</v>
      </c>
      <c r="L260" s="30" t="s">
        <v>98</v>
      </c>
      <c r="M260" s="30" t="s">
        <v>98</v>
      </c>
      <c r="N260" s="30" t="s">
        <v>109</v>
      </c>
      <c r="O260" s="30" t="s">
        <v>98</v>
      </c>
      <c r="P260" s="30" t="s">
        <v>109</v>
      </c>
      <c r="Q260" s="30" t="s">
        <v>98</v>
      </c>
      <c r="R260" s="30" t="s">
        <v>98</v>
      </c>
      <c r="S260" s="30" t="s">
        <v>98</v>
      </c>
      <c r="T260" s="30" t="s">
        <v>109</v>
      </c>
      <c r="U260" s="30" t="s">
        <v>109</v>
      </c>
      <c r="V260" s="30" t="s">
        <v>98</v>
      </c>
      <c r="W260" s="31" t="s">
        <v>98</v>
      </c>
      <c r="X260" s="56">
        <f t="shared" ref="X260:X267" si="45">countif(D260:M260,"Y")+countif(O260:W260,"Y")</f>
        <v>4</v>
      </c>
      <c r="Y260" s="45">
        <f t="shared" ref="Y260:Y267" si="46">COUNTIF(D260:M260,"N")+COUNTIF(O260:W260,"N")</f>
        <v>15</v>
      </c>
    </row>
    <row r="261">
      <c r="A261" s="41" t="s">
        <v>543</v>
      </c>
      <c r="B261" s="62">
        <v>2.0</v>
      </c>
      <c r="C261" s="41" t="s">
        <v>235</v>
      </c>
      <c r="D261" s="30" t="s">
        <v>109</v>
      </c>
      <c r="E261" s="30" t="s">
        <v>109</v>
      </c>
      <c r="F261" s="30" t="s">
        <v>109</v>
      </c>
      <c r="G261" s="30" t="s">
        <v>109</v>
      </c>
      <c r="H261" s="30" t="s">
        <v>109</v>
      </c>
      <c r="I261" s="30" t="s">
        <v>109</v>
      </c>
      <c r="J261" s="30" t="s">
        <v>109</v>
      </c>
      <c r="K261" s="30" t="s">
        <v>109</v>
      </c>
      <c r="L261" s="30" t="s">
        <v>109</v>
      </c>
      <c r="M261" s="30" t="s">
        <v>109</v>
      </c>
      <c r="N261" s="30" t="s">
        <v>98</v>
      </c>
      <c r="O261" s="30" t="s">
        <v>109</v>
      </c>
      <c r="P261" s="30" t="s">
        <v>109</v>
      </c>
      <c r="Q261" s="30" t="s">
        <v>109</v>
      </c>
      <c r="R261" s="30" t="s">
        <v>109</v>
      </c>
      <c r="S261" s="30" t="s">
        <v>109</v>
      </c>
      <c r="T261" s="30" t="s">
        <v>109</v>
      </c>
      <c r="U261" s="30" t="s">
        <v>109</v>
      </c>
      <c r="V261" s="30" t="s">
        <v>109</v>
      </c>
      <c r="W261" s="31" t="s">
        <v>109</v>
      </c>
      <c r="X261" s="56">
        <f t="shared" si="45"/>
        <v>19</v>
      </c>
      <c r="Y261" s="45">
        <f t="shared" si="46"/>
        <v>0</v>
      </c>
    </row>
    <row r="262">
      <c r="A262" s="41" t="s">
        <v>543</v>
      </c>
      <c r="B262" s="62">
        <v>3.0</v>
      </c>
      <c r="C262" s="41" t="s">
        <v>234</v>
      </c>
      <c r="D262" s="30" t="s">
        <v>109</v>
      </c>
      <c r="E262" s="30" t="s">
        <v>109</v>
      </c>
      <c r="F262" s="30" t="s">
        <v>109</v>
      </c>
      <c r="G262" s="30" t="s">
        <v>109</v>
      </c>
      <c r="H262" s="30" t="s">
        <v>109</v>
      </c>
      <c r="I262" s="30" t="s">
        <v>109</v>
      </c>
      <c r="J262" s="30" t="s">
        <v>109</v>
      </c>
      <c r="K262" s="30" t="s">
        <v>109</v>
      </c>
      <c r="L262" s="30" t="s">
        <v>109</v>
      </c>
      <c r="M262" s="30" t="s">
        <v>109</v>
      </c>
      <c r="N262" s="30" t="s">
        <v>98</v>
      </c>
      <c r="O262" s="30" t="s">
        <v>109</v>
      </c>
      <c r="P262" s="30" t="s">
        <v>109</v>
      </c>
      <c r="Q262" s="30" t="s">
        <v>109</v>
      </c>
      <c r="R262" s="30" t="s">
        <v>109</v>
      </c>
      <c r="S262" s="30" t="s">
        <v>109</v>
      </c>
      <c r="T262" s="30" t="s">
        <v>109</v>
      </c>
      <c r="U262" s="30" t="s">
        <v>109</v>
      </c>
      <c r="V262" s="30" t="s">
        <v>109</v>
      </c>
      <c r="W262" s="31" t="s">
        <v>109</v>
      </c>
      <c r="X262" s="56">
        <f t="shared" si="45"/>
        <v>19</v>
      </c>
      <c r="Y262" s="45">
        <f t="shared" si="46"/>
        <v>0</v>
      </c>
    </row>
    <row r="263">
      <c r="A263" s="41" t="s">
        <v>543</v>
      </c>
      <c r="B263" s="62">
        <v>4.0</v>
      </c>
      <c r="C263" s="41" t="s">
        <v>545</v>
      </c>
      <c r="D263" s="30" t="s">
        <v>109</v>
      </c>
      <c r="E263" s="30" t="s">
        <v>109</v>
      </c>
      <c r="F263" s="30" t="s">
        <v>109</v>
      </c>
      <c r="G263" s="30" t="s">
        <v>109</v>
      </c>
      <c r="H263" s="30" t="s">
        <v>109</v>
      </c>
      <c r="I263" s="30" t="s">
        <v>109</v>
      </c>
      <c r="J263" s="30" t="s">
        <v>109</v>
      </c>
      <c r="K263" s="30" t="s">
        <v>109</v>
      </c>
      <c r="L263" s="30" t="s">
        <v>109</v>
      </c>
      <c r="M263" s="30" t="s">
        <v>109</v>
      </c>
      <c r="N263" s="30" t="s">
        <v>98</v>
      </c>
      <c r="O263" s="30" t="s">
        <v>109</v>
      </c>
      <c r="P263" s="30" t="s">
        <v>109</v>
      </c>
      <c r="Q263" s="30" t="s">
        <v>109</v>
      </c>
      <c r="R263" s="30" t="s">
        <v>109</v>
      </c>
      <c r="S263" s="30" t="s">
        <v>109</v>
      </c>
      <c r="T263" s="30" t="s">
        <v>109</v>
      </c>
      <c r="U263" s="30" t="s">
        <v>109</v>
      </c>
      <c r="V263" s="30" t="s">
        <v>109</v>
      </c>
      <c r="W263" s="31" t="s">
        <v>109</v>
      </c>
      <c r="X263" s="56">
        <f t="shared" si="45"/>
        <v>19</v>
      </c>
      <c r="Y263" s="45">
        <f t="shared" si="46"/>
        <v>0</v>
      </c>
    </row>
    <row r="264">
      <c r="A264" s="41" t="s">
        <v>543</v>
      </c>
      <c r="B264" s="62">
        <v>5.0</v>
      </c>
      <c r="C264" s="41" t="s">
        <v>546</v>
      </c>
      <c r="D264" s="30" t="s">
        <v>98</v>
      </c>
      <c r="E264" s="30" t="s">
        <v>98</v>
      </c>
      <c r="F264" s="30" t="s">
        <v>204</v>
      </c>
      <c r="G264" s="30" t="s">
        <v>98</v>
      </c>
      <c r="H264" s="30" t="s">
        <v>98</v>
      </c>
      <c r="I264" s="30" t="s">
        <v>98</v>
      </c>
      <c r="J264" s="30" t="s">
        <v>98</v>
      </c>
      <c r="K264" s="30" t="s">
        <v>109</v>
      </c>
      <c r="L264" s="30" t="s">
        <v>98</v>
      </c>
      <c r="M264" s="30" t="s">
        <v>98</v>
      </c>
      <c r="N264" s="30" t="s">
        <v>204</v>
      </c>
      <c r="O264" s="30" t="s">
        <v>98</v>
      </c>
      <c r="P264" s="30" t="s">
        <v>109</v>
      </c>
      <c r="Q264" s="30" t="s">
        <v>98</v>
      </c>
      <c r="R264" s="30" t="s">
        <v>98</v>
      </c>
      <c r="S264" s="30" t="s">
        <v>98</v>
      </c>
      <c r="T264" s="30" t="s">
        <v>109</v>
      </c>
      <c r="U264" s="30" t="s">
        <v>98</v>
      </c>
      <c r="V264" s="30" t="s">
        <v>98</v>
      </c>
      <c r="W264" s="31" t="s">
        <v>98</v>
      </c>
      <c r="X264" s="56">
        <f t="shared" si="45"/>
        <v>3</v>
      </c>
      <c r="Y264" s="45">
        <f t="shared" si="46"/>
        <v>15</v>
      </c>
    </row>
    <row r="265">
      <c r="A265" s="41" t="s">
        <v>543</v>
      </c>
      <c r="B265" s="62">
        <v>6.0</v>
      </c>
      <c r="C265" s="41" t="s">
        <v>547</v>
      </c>
      <c r="D265" s="30" t="s">
        <v>109</v>
      </c>
      <c r="E265" s="30" t="s">
        <v>109</v>
      </c>
      <c r="F265" s="30" t="s">
        <v>109</v>
      </c>
      <c r="G265" s="30" t="s">
        <v>109</v>
      </c>
      <c r="H265" s="30" t="s">
        <v>109</v>
      </c>
      <c r="I265" s="30" t="s">
        <v>109</v>
      </c>
      <c r="J265" s="30" t="s">
        <v>109</v>
      </c>
      <c r="K265" s="30" t="s">
        <v>109</v>
      </c>
      <c r="L265" s="30" t="s">
        <v>109</v>
      </c>
      <c r="M265" s="30" t="s">
        <v>204</v>
      </c>
      <c r="N265" s="30" t="s">
        <v>204</v>
      </c>
      <c r="O265" s="30" t="s">
        <v>109</v>
      </c>
      <c r="P265" s="30" t="s">
        <v>109</v>
      </c>
      <c r="Q265" s="30" t="s">
        <v>109</v>
      </c>
      <c r="R265" s="30" t="s">
        <v>109</v>
      </c>
      <c r="S265" s="30" t="s">
        <v>109</v>
      </c>
      <c r="T265" s="30" t="s">
        <v>109</v>
      </c>
      <c r="U265" s="30" t="s">
        <v>109</v>
      </c>
      <c r="V265" s="30" t="s">
        <v>109</v>
      </c>
      <c r="W265" s="31" t="s">
        <v>109</v>
      </c>
      <c r="X265" s="56">
        <f t="shared" si="45"/>
        <v>18</v>
      </c>
      <c r="Y265" s="45">
        <f t="shared" si="46"/>
        <v>0</v>
      </c>
    </row>
    <row r="266">
      <c r="A266" s="41" t="s">
        <v>543</v>
      </c>
      <c r="B266" s="62">
        <v>7.0</v>
      </c>
      <c r="C266" s="41" t="s">
        <v>548</v>
      </c>
      <c r="D266" s="30" t="s">
        <v>109</v>
      </c>
      <c r="E266" s="30" t="s">
        <v>109</v>
      </c>
      <c r="F266" s="30" t="s">
        <v>109</v>
      </c>
      <c r="G266" s="30" t="s">
        <v>109</v>
      </c>
      <c r="H266" s="30" t="s">
        <v>109</v>
      </c>
      <c r="I266" s="30" t="s">
        <v>109</v>
      </c>
      <c r="J266" s="30" t="s">
        <v>109</v>
      </c>
      <c r="K266" s="30" t="s">
        <v>109</v>
      </c>
      <c r="L266" s="30" t="s">
        <v>109</v>
      </c>
      <c r="M266" s="30" t="s">
        <v>109</v>
      </c>
      <c r="N266" s="30" t="s">
        <v>98</v>
      </c>
      <c r="O266" s="30" t="s">
        <v>204</v>
      </c>
      <c r="P266" s="30" t="s">
        <v>109</v>
      </c>
      <c r="Q266" s="30" t="s">
        <v>109</v>
      </c>
      <c r="R266" s="30" t="s">
        <v>109</v>
      </c>
      <c r="S266" s="30" t="s">
        <v>109</v>
      </c>
      <c r="T266" s="30" t="s">
        <v>109</v>
      </c>
      <c r="U266" s="30" t="s">
        <v>109</v>
      </c>
      <c r="V266" s="30" t="s">
        <v>109</v>
      </c>
      <c r="W266" s="31" t="s">
        <v>109</v>
      </c>
      <c r="X266" s="56">
        <f t="shared" si="45"/>
        <v>18</v>
      </c>
      <c r="Y266" s="45">
        <f t="shared" si="46"/>
        <v>0</v>
      </c>
    </row>
    <row r="267">
      <c r="A267" s="41" t="s">
        <v>543</v>
      </c>
      <c r="B267" s="62">
        <v>8.0</v>
      </c>
      <c r="C267" s="41" t="s">
        <v>549</v>
      </c>
      <c r="D267" s="30" t="s">
        <v>109</v>
      </c>
      <c r="E267" s="30" t="s">
        <v>109</v>
      </c>
      <c r="F267" s="30" t="s">
        <v>109</v>
      </c>
      <c r="G267" s="30" t="s">
        <v>109</v>
      </c>
      <c r="H267" s="30" t="s">
        <v>109</v>
      </c>
      <c r="I267" s="30" t="s">
        <v>109</v>
      </c>
      <c r="J267" s="30" t="s">
        <v>109</v>
      </c>
      <c r="K267" s="30" t="s">
        <v>204</v>
      </c>
      <c r="L267" s="30" t="s">
        <v>109</v>
      </c>
      <c r="M267" s="30" t="s">
        <v>109</v>
      </c>
      <c r="N267" s="30" t="s">
        <v>98</v>
      </c>
      <c r="O267" s="30" t="s">
        <v>109</v>
      </c>
      <c r="P267" s="30" t="s">
        <v>109</v>
      </c>
      <c r="Q267" s="30" t="s">
        <v>109</v>
      </c>
      <c r="R267" s="30" t="s">
        <v>109</v>
      </c>
      <c r="S267" s="30" t="s">
        <v>109</v>
      </c>
      <c r="T267" s="30" t="s">
        <v>109</v>
      </c>
      <c r="U267" s="30" t="s">
        <v>109</v>
      </c>
      <c r="V267" s="30" t="s">
        <v>109</v>
      </c>
      <c r="W267" s="31" t="s">
        <v>109</v>
      </c>
      <c r="X267" s="56">
        <f t="shared" si="45"/>
        <v>18</v>
      </c>
      <c r="Y267" s="45">
        <f t="shared" si="46"/>
        <v>0</v>
      </c>
    </row>
    <row r="268">
      <c r="A268" s="21"/>
      <c r="B268" s="63" t="s">
        <v>550</v>
      </c>
      <c r="C268" s="38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3"/>
      <c r="X268" s="42"/>
      <c r="Y268" s="42"/>
    </row>
    <row r="269">
      <c r="A269" s="41" t="s">
        <v>550</v>
      </c>
      <c r="B269" s="62">
        <v>0.0</v>
      </c>
      <c r="C269" s="41" t="s">
        <v>551</v>
      </c>
      <c r="D269" s="30" t="s">
        <v>109</v>
      </c>
      <c r="E269" s="30" t="s">
        <v>204</v>
      </c>
      <c r="F269" s="30" t="s">
        <v>204</v>
      </c>
      <c r="G269" s="30" t="s">
        <v>204</v>
      </c>
      <c r="H269" s="30" t="s">
        <v>204</v>
      </c>
      <c r="I269" s="30" t="s">
        <v>334</v>
      </c>
      <c r="J269" s="30" t="s">
        <v>334</v>
      </c>
      <c r="K269" s="30" t="s">
        <v>334</v>
      </c>
      <c r="L269" s="30" t="s">
        <v>334</v>
      </c>
      <c r="M269" s="30" t="s">
        <v>334</v>
      </c>
      <c r="N269" s="30" t="s">
        <v>334</v>
      </c>
      <c r="O269" s="30" t="s">
        <v>334</v>
      </c>
      <c r="P269" s="30" t="s">
        <v>334</v>
      </c>
      <c r="Q269" s="30" t="s">
        <v>334</v>
      </c>
      <c r="R269" s="30" t="s">
        <v>334</v>
      </c>
      <c r="S269" s="30" t="s">
        <v>334</v>
      </c>
      <c r="T269" s="30" t="s">
        <v>334</v>
      </c>
      <c r="U269" s="30" t="s">
        <v>334</v>
      </c>
      <c r="V269" s="30" t="s">
        <v>334</v>
      </c>
      <c r="W269" s="31" t="s">
        <v>334</v>
      </c>
      <c r="X269" s="56">
        <f t="shared" ref="X269:X270" si="47">countif(D269:M269,"Y")+countif(O269:W269,"Y")</f>
        <v>1</v>
      </c>
      <c r="Y269" s="45">
        <f t="shared" ref="Y269:Y270" si="48">COUNTIF(D269:M269,"N")+COUNTIF(O269:W269,"N")</f>
        <v>0</v>
      </c>
    </row>
    <row r="270">
      <c r="A270" s="41" t="s">
        <v>550</v>
      </c>
      <c r="B270" s="62">
        <v>0.0</v>
      </c>
      <c r="C270" s="41" t="s">
        <v>552</v>
      </c>
      <c r="D270" s="30" t="s">
        <v>334</v>
      </c>
      <c r="E270" s="30" t="s">
        <v>334</v>
      </c>
      <c r="F270" s="30" t="s">
        <v>334</v>
      </c>
      <c r="G270" s="30" t="s">
        <v>334</v>
      </c>
      <c r="H270" s="30" t="s">
        <v>334</v>
      </c>
      <c r="I270" s="30" t="s">
        <v>334</v>
      </c>
      <c r="J270" s="30" t="s">
        <v>334</v>
      </c>
      <c r="K270" s="30" t="s">
        <v>334</v>
      </c>
      <c r="L270" s="30" t="s">
        <v>334</v>
      </c>
      <c r="M270" s="30" t="s">
        <v>109</v>
      </c>
      <c r="N270" s="30" t="s">
        <v>98</v>
      </c>
      <c r="O270" s="30" t="s">
        <v>109</v>
      </c>
      <c r="P270" s="30" t="s">
        <v>109</v>
      </c>
      <c r="Q270" s="30" t="s">
        <v>109</v>
      </c>
      <c r="R270" s="30" t="s">
        <v>109</v>
      </c>
      <c r="S270" s="30" t="s">
        <v>109</v>
      </c>
      <c r="T270" s="30" t="s">
        <v>109</v>
      </c>
      <c r="U270" s="30" t="s">
        <v>109</v>
      </c>
      <c r="V270" s="30" t="s">
        <v>109</v>
      </c>
      <c r="W270" s="31" t="s">
        <v>109</v>
      </c>
      <c r="X270" s="56">
        <f t="shared" si="47"/>
        <v>10</v>
      </c>
      <c r="Y270" s="45">
        <f t="shared" si="48"/>
        <v>0</v>
      </c>
    </row>
    <row r="271">
      <c r="A271" s="21"/>
      <c r="B271" s="63" t="s">
        <v>553</v>
      </c>
      <c r="C271" s="38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3"/>
      <c r="X271" s="42"/>
      <c r="Y271" s="42"/>
    </row>
    <row r="272">
      <c r="A272" s="41" t="s">
        <v>553</v>
      </c>
      <c r="B272" s="62">
        <v>1.0</v>
      </c>
      <c r="C272" s="41" t="s">
        <v>554</v>
      </c>
      <c r="D272" s="30" t="s">
        <v>109</v>
      </c>
      <c r="E272" s="30" t="s">
        <v>109</v>
      </c>
      <c r="F272" s="30" t="s">
        <v>109</v>
      </c>
      <c r="G272" s="30" t="s">
        <v>109</v>
      </c>
      <c r="H272" s="30" t="s">
        <v>109</v>
      </c>
      <c r="I272" s="30" t="s">
        <v>109</v>
      </c>
      <c r="J272" s="30" t="s">
        <v>109</v>
      </c>
      <c r="K272" s="30" t="s">
        <v>109</v>
      </c>
      <c r="L272" s="30" t="s">
        <v>109</v>
      </c>
      <c r="M272" s="30" t="s">
        <v>109</v>
      </c>
      <c r="N272" s="30" t="s">
        <v>98</v>
      </c>
      <c r="O272" s="30" t="s">
        <v>109</v>
      </c>
      <c r="P272" s="30" t="s">
        <v>204</v>
      </c>
      <c r="Q272" s="30" t="s">
        <v>109</v>
      </c>
      <c r="R272" s="30" t="s">
        <v>109</v>
      </c>
      <c r="S272" s="30" t="s">
        <v>109</v>
      </c>
      <c r="T272" s="30" t="s">
        <v>109</v>
      </c>
      <c r="U272" s="30" t="s">
        <v>109</v>
      </c>
      <c r="V272" s="30" t="s">
        <v>109</v>
      </c>
      <c r="W272" s="31" t="s">
        <v>109</v>
      </c>
      <c r="X272" s="56">
        <f t="shared" ref="X272:X274" si="49">countif(D272:M272,"Y")+countif(O272:W272,"Y")</f>
        <v>18</v>
      </c>
      <c r="Y272" s="45">
        <f t="shared" ref="Y272:Y274" si="50">COUNTIF(D272:M272,"N")+COUNTIF(O272:W272,"N")</f>
        <v>0</v>
      </c>
    </row>
    <row r="273">
      <c r="A273" s="41" t="s">
        <v>553</v>
      </c>
      <c r="B273" s="62">
        <v>2.0</v>
      </c>
      <c r="C273" s="41" t="s">
        <v>555</v>
      </c>
      <c r="D273" s="30" t="s">
        <v>109</v>
      </c>
      <c r="E273" s="30" t="s">
        <v>109</v>
      </c>
      <c r="F273" s="30" t="s">
        <v>109</v>
      </c>
      <c r="G273" s="30" t="s">
        <v>109</v>
      </c>
      <c r="H273" s="30" t="s">
        <v>109</v>
      </c>
      <c r="I273" s="30" t="s">
        <v>109</v>
      </c>
      <c r="J273" s="30" t="s">
        <v>109</v>
      </c>
      <c r="K273" s="30" t="s">
        <v>109</v>
      </c>
      <c r="L273" s="30" t="s">
        <v>109</v>
      </c>
      <c r="M273" s="30" t="s">
        <v>109</v>
      </c>
      <c r="N273" s="30" t="s">
        <v>98</v>
      </c>
      <c r="O273" s="30" t="s">
        <v>109</v>
      </c>
      <c r="P273" s="30" t="s">
        <v>109</v>
      </c>
      <c r="Q273" s="30" t="s">
        <v>109</v>
      </c>
      <c r="R273" s="30" t="s">
        <v>109</v>
      </c>
      <c r="S273" s="30" t="s">
        <v>109</v>
      </c>
      <c r="T273" s="30" t="s">
        <v>109</v>
      </c>
      <c r="U273" s="30" t="s">
        <v>109</v>
      </c>
      <c r="V273" s="30" t="s">
        <v>109</v>
      </c>
      <c r="W273" s="31" t="s">
        <v>109</v>
      </c>
      <c r="X273" s="56">
        <f t="shared" si="49"/>
        <v>19</v>
      </c>
      <c r="Y273" s="45">
        <f t="shared" si="50"/>
        <v>0</v>
      </c>
    </row>
    <row r="274">
      <c r="A274" s="41" t="s">
        <v>553</v>
      </c>
      <c r="B274" s="62">
        <v>3.0</v>
      </c>
      <c r="C274" s="41" t="s">
        <v>556</v>
      </c>
      <c r="D274" s="30" t="s">
        <v>109</v>
      </c>
      <c r="E274" s="30" t="s">
        <v>109</v>
      </c>
      <c r="F274" s="30" t="s">
        <v>109</v>
      </c>
      <c r="G274" s="30" t="s">
        <v>109</v>
      </c>
      <c r="H274" s="30" t="s">
        <v>109</v>
      </c>
      <c r="I274" s="30" t="s">
        <v>109</v>
      </c>
      <c r="J274" s="30" t="s">
        <v>109</v>
      </c>
      <c r="K274" s="30" t="s">
        <v>109</v>
      </c>
      <c r="L274" s="30" t="s">
        <v>109</v>
      </c>
      <c r="M274" s="30" t="s">
        <v>109</v>
      </c>
      <c r="N274" s="30" t="s">
        <v>98</v>
      </c>
      <c r="O274" s="30" t="s">
        <v>109</v>
      </c>
      <c r="P274" s="30" t="s">
        <v>109</v>
      </c>
      <c r="Q274" s="30" t="s">
        <v>109</v>
      </c>
      <c r="R274" s="30" t="s">
        <v>109</v>
      </c>
      <c r="S274" s="30" t="s">
        <v>109</v>
      </c>
      <c r="T274" s="30" t="s">
        <v>109</v>
      </c>
      <c r="U274" s="30" t="s">
        <v>109</v>
      </c>
      <c r="V274" s="30" t="s">
        <v>109</v>
      </c>
      <c r="W274" s="31" t="s">
        <v>109</v>
      </c>
      <c r="X274" s="56">
        <f t="shared" si="49"/>
        <v>19</v>
      </c>
      <c r="Y274" s="45">
        <f t="shared" si="50"/>
        <v>0</v>
      </c>
    </row>
    <row r="275">
      <c r="A275" s="21"/>
      <c r="B275" s="63" t="s">
        <v>557</v>
      </c>
      <c r="C275" s="38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3"/>
      <c r="X275" s="42"/>
      <c r="Y275" s="42"/>
    </row>
    <row r="276">
      <c r="A276" s="41" t="s">
        <v>557</v>
      </c>
      <c r="B276" s="62">
        <v>1.0</v>
      </c>
      <c r="C276" s="41" t="s">
        <v>558</v>
      </c>
      <c r="D276" s="30" t="s">
        <v>98</v>
      </c>
      <c r="E276" s="30" t="s">
        <v>109</v>
      </c>
      <c r="F276" s="30" t="s">
        <v>98</v>
      </c>
      <c r="G276" s="30" t="s">
        <v>98</v>
      </c>
      <c r="H276" s="30" t="s">
        <v>98</v>
      </c>
      <c r="I276" s="30" t="s">
        <v>98</v>
      </c>
      <c r="J276" s="30" t="s">
        <v>204</v>
      </c>
      <c r="K276" s="30" t="s">
        <v>109</v>
      </c>
      <c r="L276" s="30" t="s">
        <v>98</v>
      </c>
      <c r="M276" s="30" t="s">
        <v>98</v>
      </c>
      <c r="N276" s="30" t="s">
        <v>109</v>
      </c>
      <c r="O276" s="30" t="s">
        <v>98</v>
      </c>
      <c r="P276" s="30" t="s">
        <v>98</v>
      </c>
      <c r="Q276" s="30" t="s">
        <v>98</v>
      </c>
      <c r="R276" s="30" t="s">
        <v>98</v>
      </c>
      <c r="S276" s="30" t="s">
        <v>98</v>
      </c>
      <c r="T276" s="30" t="s">
        <v>98</v>
      </c>
      <c r="U276" s="30" t="s">
        <v>98</v>
      </c>
      <c r="V276" s="30" t="s">
        <v>98</v>
      </c>
      <c r="W276" s="31" t="s">
        <v>98</v>
      </c>
      <c r="X276" s="56">
        <f t="shared" ref="X276:X279" si="51">countif(D276:M276,"Y")+countif(O276:W276,"Y")</f>
        <v>2</v>
      </c>
      <c r="Y276" s="45">
        <f t="shared" ref="Y276:Y279" si="52">COUNTIF(D276:M276,"N")+COUNTIF(O276:W276,"N")</f>
        <v>16</v>
      </c>
    </row>
    <row r="277">
      <c r="A277" s="41" t="s">
        <v>557</v>
      </c>
      <c r="B277" s="62">
        <v>2.0</v>
      </c>
      <c r="C277" s="41" t="s">
        <v>559</v>
      </c>
      <c r="D277" s="30" t="s">
        <v>109</v>
      </c>
      <c r="E277" s="30" t="s">
        <v>109</v>
      </c>
      <c r="F277" s="30" t="s">
        <v>109</v>
      </c>
      <c r="G277" s="30" t="s">
        <v>109</v>
      </c>
      <c r="H277" s="30" t="s">
        <v>109</v>
      </c>
      <c r="I277" s="30" t="s">
        <v>109</v>
      </c>
      <c r="J277" s="30" t="s">
        <v>109</v>
      </c>
      <c r="K277" s="30" t="s">
        <v>204</v>
      </c>
      <c r="L277" s="30" t="s">
        <v>109</v>
      </c>
      <c r="M277" s="30" t="s">
        <v>109</v>
      </c>
      <c r="N277" s="30" t="s">
        <v>98</v>
      </c>
      <c r="O277" s="30" t="s">
        <v>109</v>
      </c>
      <c r="P277" s="30" t="s">
        <v>109</v>
      </c>
      <c r="Q277" s="30" t="s">
        <v>109</v>
      </c>
      <c r="R277" s="30" t="s">
        <v>109</v>
      </c>
      <c r="S277" s="30" t="s">
        <v>109</v>
      </c>
      <c r="T277" s="30" t="s">
        <v>109</v>
      </c>
      <c r="U277" s="30" t="s">
        <v>109</v>
      </c>
      <c r="V277" s="30" t="s">
        <v>109</v>
      </c>
      <c r="W277" s="31" t="s">
        <v>109</v>
      </c>
      <c r="X277" s="56">
        <f t="shared" si="51"/>
        <v>18</v>
      </c>
      <c r="Y277" s="45">
        <f t="shared" si="52"/>
        <v>0</v>
      </c>
    </row>
    <row r="278">
      <c r="A278" s="41" t="s">
        <v>557</v>
      </c>
      <c r="B278" s="62">
        <v>3.0</v>
      </c>
      <c r="C278" s="41" t="s">
        <v>560</v>
      </c>
      <c r="D278" s="30" t="s">
        <v>98</v>
      </c>
      <c r="E278" s="30" t="s">
        <v>109</v>
      </c>
      <c r="F278" s="30" t="s">
        <v>98</v>
      </c>
      <c r="G278" s="30" t="s">
        <v>109</v>
      </c>
      <c r="H278" s="30" t="s">
        <v>98</v>
      </c>
      <c r="I278" s="30" t="s">
        <v>98</v>
      </c>
      <c r="J278" s="30" t="s">
        <v>98</v>
      </c>
      <c r="K278" s="30" t="s">
        <v>109</v>
      </c>
      <c r="L278" s="30" t="s">
        <v>98</v>
      </c>
      <c r="M278" s="30" t="s">
        <v>98</v>
      </c>
      <c r="N278" s="30" t="s">
        <v>109</v>
      </c>
      <c r="O278" s="30" t="s">
        <v>98</v>
      </c>
      <c r="P278" s="30" t="s">
        <v>109</v>
      </c>
      <c r="Q278" s="30" t="s">
        <v>98</v>
      </c>
      <c r="R278" s="30" t="s">
        <v>109</v>
      </c>
      <c r="S278" s="30" t="s">
        <v>98</v>
      </c>
      <c r="T278" s="30" t="s">
        <v>109</v>
      </c>
      <c r="U278" s="30" t="s">
        <v>109</v>
      </c>
      <c r="V278" s="30" t="s">
        <v>109</v>
      </c>
      <c r="W278" s="31" t="s">
        <v>98</v>
      </c>
      <c r="X278" s="56">
        <f t="shared" si="51"/>
        <v>8</v>
      </c>
      <c r="Y278" s="45">
        <f t="shared" si="52"/>
        <v>11</v>
      </c>
    </row>
    <row r="279">
      <c r="A279" s="41" t="s">
        <v>557</v>
      </c>
      <c r="B279" s="62">
        <v>4.0</v>
      </c>
      <c r="C279" s="41" t="s">
        <v>237</v>
      </c>
      <c r="D279" s="30" t="s">
        <v>98</v>
      </c>
      <c r="E279" s="30" t="s">
        <v>98</v>
      </c>
      <c r="F279" s="30" t="s">
        <v>98</v>
      </c>
      <c r="G279" s="30" t="s">
        <v>98</v>
      </c>
      <c r="H279" s="30" t="s">
        <v>98</v>
      </c>
      <c r="I279" s="30" t="s">
        <v>98</v>
      </c>
      <c r="J279" s="30" t="s">
        <v>98</v>
      </c>
      <c r="K279" s="30" t="s">
        <v>109</v>
      </c>
      <c r="L279" s="30" t="s">
        <v>98</v>
      </c>
      <c r="M279" s="30" t="s">
        <v>98</v>
      </c>
      <c r="N279" s="30" t="s">
        <v>109</v>
      </c>
      <c r="O279" s="30" t="s">
        <v>98</v>
      </c>
      <c r="P279" s="30" t="s">
        <v>109</v>
      </c>
      <c r="Q279" s="30" t="s">
        <v>98</v>
      </c>
      <c r="R279" s="30" t="s">
        <v>98</v>
      </c>
      <c r="S279" s="30" t="s">
        <v>98</v>
      </c>
      <c r="T279" s="30" t="s">
        <v>98</v>
      </c>
      <c r="U279" s="30" t="s">
        <v>109</v>
      </c>
      <c r="V279" s="30" t="s">
        <v>98</v>
      </c>
      <c r="W279" s="31" t="s">
        <v>98</v>
      </c>
      <c r="X279" s="56">
        <f t="shared" si="51"/>
        <v>3</v>
      </c>
      <c r="Y279" s="45">
        <f t="shared" si="52"/>
        <v>16</v>
      </c>
    </row>
    <row r="280">
      <c r="A280" s="21"/>
      <c r="B280" s="63" t="s">
        <v>561</v>
      </c>
      <c r="C280" s="38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3"/>
      <c r="X280" s="42"/>
      <c r="Y280" s="42"/>
    </row>
    <row r="281">
      <c r="A281" s="41" t="s">
        <v>561</v>
      </c>
      <c r="B281" s="62">
        <v>1.0</v>
      </c>
      <c r="C281" s="41" t="s">
        <v>562</v>
      </c>
      <c r="D281" s="30" t="s">
        <v>98</v>
      </c>
      <c r="E281" s="30" t="s">
        <v>109</v>
      </c>
      <c r="F281" s="30" t="s">
        <v>98</v>
      </c>
      <c r="G281" s="30" t="s">
        <v>98</v>
      </c>
      <c r="H281" s="30" t="s">
        <v>98</v>
      </c>
      <c r="I281" s="30" t="s">
        <v>98</v>
      </c>
      <c r="J281" s="30" t="s">
        <v>98</v>
      </c>
      <c r="K281" s="30" t="s">
        <v>109</v>
      </c>
      <c r="L281" s="30" t="s">
        <v>98</v>
      </c>
      <c r="M281" s="30" t="s">
        <v>98</v>
      </c>
      <c r="N281" s="30" t="s">
        <v>109</v>
      </c>
      <c r="O281" s="30" t="s">
        <v>98</v>
      </c>
      <c r="P281" s="30" t="s">
        <v>109</v>
      </c>
      <c r="Q281" s="30" t="s">
        <v>98</v>
      </c>
      <c r="R281" s="30" t="s">
        <v>98</v>
      </c>
      <c r="S281" s="30" t="s">
        <v>98</v>
      </c>
      <c r="T281" s="30" t="s">
        <v>98</v>
      </c>
      <c r="U281" s="30" t="s">
        <v>98</v>
      </c>
      <c r="V281" s="30" t="s">
        <v>98</v>
      </c>
      <c r="W281" s="31" t="s">
        <v>98</v>
      </c>
      <c r="X281" s="56">
        <f t="shared" ref="X281:X282" si="53">countif(D281:M281,"Y")+countif(O281:W281,"Y")</f>
        <v>3</v>
      </c>
      <c r="Y281" s="45">
        <f t="shared" ref="Y281:Y282" si="54">COUNTIF(D281:M281,"N")+COUNTIF(O281:W281,"N")</f>
        <v>16</v>
      </c>
    </row>
    <row r="282">
      <c r="A282" s="41" t="s">
        <v>561</v>
      </c>
      <c r="B282" s="62">
        <v>2.0</v>
      </c>
      <c r="C282" s="41" t="s">
        <v>563</v>
      </c>
      <c r="D282" s="30" t="s">
        <v>98</v>
      </c>
      <c r="E282" s="30" t="s">
        <v>109</v>
      </c>
      <c r="F282" s="30" t="s">
        <v>98</v>
      </c>
      <c r="G282" s="30" t="s">
        <v>98</v>
      </c>
      <c r="H282" s="30" t="s">
        <v>98</v>
      </c>
      <c r="I282" s="30" t="s">
        <v>98</v>
      </c>
      <c r="J282" s="30" t="s">
        <v>98</v>
      </c>
      <c r="K282" s="30" t="s">
        <v>109</v>
      </c>
      <c r="L282" s="30" t="s">
        <v>98</v>
      </c>
      <c r="M282" s="30" t="s">
        <v>98</v>
      </c>
      <c r="N282" s="30" t="s">
        <v>109</v>
      </c>
      <c r="O282" s="30" t="s">
        <v>98</v>
      </c>
      <c r="P282" s="30" t="s">
        <v>109</v>
      </c>
      <c r="Q282" s="30" t="s">
        <v>98</v>
      </c>
      <c r="R282" s="30" t="s">
        <v>98</v>
      </c>
      <c r="S282" s="30" t="s">
        <v>109</v>
      </c>
      <c r="T282" s="30" t="s">
        <v>98</v>
      </c>
      <c r="U282" s="30" t="s">
        <v>98</v>
      </c>
      <c r="V282" s="30" t="s">
        <v>98</v>
      </c>
      <c r="W282" s="31" t="s">
        <v>98</v>
      </c>
      <c r="X282" s="56">
        <f t="shared" si="53"/>
        <v>4</v>
      </c>
      <c r="Y282" s="45">
        <f t="shared" si="54"/>
        <v>15</v>
      </c>
    </row>
    <row r="283">
      <c r="A283" s="21"/>
      <c r="B283" s="63" t="s">
        <v>564</v>
      </c>
      <c r="C283" s="38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3"/>
      <c r="X283" s="42"/>
      <c r="Y283" s="42"/>
    </row>
    <row r="284">
      <c r="A284" s="41" t="s">
        <v>564</v>
      </c>
      <c r="B284" s="62">
        <v>1.0</v>
      </c>
      <c r="C284" s="41" t="s">
        <v>565</v>
      </c>
      <c r="D284" s="30" t="s">
        <v>98</v>
      </c>
      <c r="E284" s="30" t="s">
        <v>109</v>
      </c>
      <c r="F284" s="30" t="s">
        <v>98</v>
      </c>
      <c r="G284" s="30" t="s">
        <v>98</v>
      </c>
      <c r="H284" s="30" t="s">
        <v>98</v>
      </c>
      <c r="I284" s="30" t="s">
        <v>98</v>
      </c>
      <c r="J284" s="30" t="s">
        <v>98</v>
      </c>
      <c r="K284" s="30" t="s">
        <v>109</v>
      </c>
      <c r="L284" s="30" t="s">
        <v>98</v>
      </c>
      <c r="M284" s="30" t="s">
        <v>98</v>
      </c>
      <c r="N284" s="30" t="s">
        <v>109</v>
      </c>
      <c r="O284" s="30" t="s">
        <v>98</v>
      </c>
      <c r="P284" s="30" t="s">
        <v>109</v>
      </c>
      <c r="Q284" s="30" t="s">
        <v>98</v>
      </c>
      <c r="R284" s="30" t="s">
        <v>98</v>
      </c>
      <c r="S284" s="30" t="s">
        <v>98</v>
      </c>
      <c r="T284" s="30" t="s">
        <v>98</v>
      </c>
      <c r="U284" s="30" t="s">
        <v>98</v>
      </c>
      <c r="V284" s="30" t="s">
        <v>98</v>
      </c>
      <c r="W284" s="31" t="s">
        <v>98</v>
      </c>
      <c r="X284" s="56">
        <f t="shared" ref="X284:X295" si="55">countif(D284:M284,"Y")+countif(O284:W284,"Y")</f>
        <v>3</v>
      </c>
      <c r="Y284" s="45">
        <f t="shared" ref="Y284:Y295" si="56">COUNTIF(D284:M284,"N")+COUNTIF(O284:W284,"N")</f>
        <v>16</v>
      </c>
    </row>
    <row r="285">
      <c r="A285" s="41" t="s">
        <v>564</v>
      </c>
      <c r="B285" s="62">
        <v>2.0</v>
      </c>
      <c r="C285" s="41" t="s">
        <v>566</v>
      </c>
      <c r="D285" s="30" t="s">
        <v>109</v>
      </c>
      <c r="E285" s="30" t="s">
        <v>109</v>
      </c>
      <c r="F285" s="30" t="s">
        <v>109</v>
      </c>
      <c r="G285" s="30" t="s">
        <v>109</v>
      </c>
      <c r="H285" s="30" t="s">
        <v>109</v>
      </c>
      <c r="I285" s="30" t="s">
        <v>109</v>
      </c>
      <c r="J285" s="30" t="s">
        <v>98</v>
      </c>
      <c r="K285" s="30" t="s">
        <v>109</v>
      </c>
      <c r="L285" s="30" t="s">
        <v>109</v>
      </c>
      <c r="M285" s="30" t="s">
        <v>109</v>
      </c>
      <c r="N285" s="30" t="s">
        <v>98</v>
      </c>
      <c r="O285" s="30" t="s">
        <v>109</v>
      </c>
      <c r="P285" s="30" t="s">
        <v>109</v>
      </c>
      <c r="Q285" s="30" t="s">
        <v>109</v>
      </c>
      <c r="R285" s="30" t="s">
        <v>109</v>
      </c>
      <c r="S285" s="30" t="s">
        <v>109</v>
      </c>
      <c r="T285" s="30" t="s">
        <v>109</v>
      </c>
      <c r="U285" s="30" t="s">
        <v>109</v>
      </c>
      <c r="V285" s="30" t="s">
        <v>109</v>
      </c>
      <c r="W285" s="31" t="s">
        <v>98</v>
      </c>
      <c r="X285" s="56">
        <f t="shared" si="55"/>
        <v>17</v>
      </c>
      <c r="Y285" s="45">
        <f t="shared" si="56"/>
        <v>2</v>
      </c>
    </row>
    <row r="286">
      <c r="A286" s="41" t="s">
        <v>564</v>
      </c>
      <c r="B286" s="62">
        <v>3.0</v>
      </c>
      <c r="C286" s="41" t="s">
        <v>239</v>
      </c>
      <c r="D286" s="30" t="s">
        <v>109</v>
      </c>
      <c r="E286" s="30" t="s">
        <v>109</v>
      </c>
      <c r="F286" s="30" t="s">
        <v>109</v>
      </c>
      <c r="G286" s="30" t="s">
        <v>109</v>
      </c>
      <c r="H286" s="30" t="s">
        <v>109</v>
      </c>
      <c r="I286" s="30" t="s">
        <v>109</v>
      </c>
      <c r="J286" s="30" t="s">
        <v>109</v>
      </c>
      <c r="K286" s="30" t="s">
        <v>109</v>
      </c>
      <c r="L286" s="30" t="s">
        <v>109</v>
      </c>
      <c r="M286" s="30" t="s">
        <v>109</v>
      </c>
      <c r="N286" s="30" t="s">
        <v>98</v>
      </c>
      <c r="O286" s="30" t="s">
        <v>109</v>
      </c>
      <c r="P286" s="30" t="s">
        <v>109</v>
      </c>
      <c r="Q286" s="30" t="s">
        <v>109</v>
      </c>
      <c r="R286" s="30" t="s">
        <v>204</v>
      </c>
      <c r="S286" s="30" t="s">
        <v>109</v>
      </c>
      <c r="T286" s="30" t="s">
        <v>109</v>
      </c>
      <c r="U286" s="30" t="s">
        <v>109</v>
      </c>
      <c r="V286" s="30" t="s">
        <v>109</v>
      </c>
      <c r="W286" s="31" t="s">
        <v>109</v>
      </c>
      <c r="X286" s="56">
        <f t="shared" si="55"/>
        <v>18</v>
      </c>
      <c r="Y286" s="45">
        <f t="shared" si="56"/>
        <v>0</v>
      </c>
    </row>
    <row r="287">
      <c r="A287" s="41" t="s">
        <v>564</v>
      </c>
      <c r="B287" s="62">
        <v>4.0</v>
      </c>
      <c r="C287" s="41" t="s">
        <v>567</v>
      </c>
      <c r="D287" s="30" t="s">
        <v>109</v>
      </c>
      <c r="E287" s="30" t="s">
        <v>109</v>
      </c>
      <c r="F287" s="30" t="s">
        <v>109</v>
      </c>
      <c r="G287" s="30" t="s">
        <v>109</v>
      </c>
      <c r="H287" s="30" t="s">
        <v>109</v>
      </c>
      <c r="I287" s="30" t="s">
        <v>109</v>
      </c>
      <c r="J287" s="30" t="s">
        <v>109</v>
      </c>
      <c r="K287" s="30" t="s">
        <v>109</v>
      </c>
      <c r="L287" s="30" t="s">
        <v>109</v>
      </c>
      <c r="M287" s="30" t="s">
        <v>109</v>
      </c>
      <c r="N287" s="30" t="s">
        <v>98</v>
      </c>
      <c r="O287" s="30" t="s">
        <v>109</v>
      </c>
      <c r="P287" s="30" t="s">
        <v>109</v>
      </c>
      <c r="Q287" s="30" t="s">
        <v>109</v>
      </c>
      <c r="R287" s="30" t="s">
        <v>109</v>
      </c>
      <c r="S287" s="30" t="s">
        <v>109</v>
      </c>
      <c r="T287" s="30" t="s">
        <v>109</v>
      </c>
      <c r="U287" s="30" t="s">
        <v>109</v>
      </c>
      <c r="V287" s="30" t="s">
        <v>109</v>
      </c>
      <c r="W287" s="31" t="s">
        <v>98</v>
      </c>
      <c r="X287" s="56">
        <f t="shared" si="55"/>
        <v>18</v>
      </c>
      <c r="Y287" s="45">
        <f t="shared" si="56"/>
        <v>1</v>
      </c>
    </row>
    <row r="288">
      <c r="A288" s="41" t="s">
        <v>564</v>
      </c>
      <c r="B288" s="62">
        <v>5.0</v>
      </c>
      <c r="C288" s="41" t="s">
        <v>240</v>
      </c>
      <c r="D288" s="30" t="s">
        <v>98</v>
      </c>
      <c r="E288" s="30" t="s">
        <v>109</v>
      </c>
      <c r="F288" s="30" t="s">
        <v>98</v>
      </c>
      <c r="G288" s="30" t="s">
        <v>109</v>
      </c>
      <c r="H288" s="30" t="s">
        <v>109</v>
      </c>
      <c r="I288" s="30" t="s">
        <v>109</v>
      </c>
      <c r="J288" s="30" t="s">
        <v>98</v>
      </c>
      <c r="K288" s="30" t="s">
        <v>109</v>
      </c>
      <c r="L288" s="30" t="s">
        <v>98</v>
      </c>
      <c r="M288" s="30" t="s">
        <v>98</v>
      </c>
      <c r="N288" s="30" t="s">
        <v>109</v>
      </c>
      <c r="O288" s="30" t="s">
        <v>109</v>
      </c>
      <c r="P288" s="30" t="s">
        <v>109</v>
      </c>
      <c r="Q288" s="30" t="s">
        <v>98</v>
      </c>
      <c r="R288" s="30" t="s">
        <v>109</v>
      </c>
      <c r="S288" s="30" t="s">
        <v>109</v>
      </c>
      <c r="T288" s="30" t="s">
        <v>98</v>
      </c>
      <c r="U288" s="30" t="s">
        <v>109</v>
      </c>
      <c r="V288" s="30" t="s">
        <v>109</v>
      </c>
      <c r="W288" s="31" t="s">
        <v>98</v>
      </c>
      <c r="X288" s="56">
        <f t="shared" si="55"/>
        <v>11</v>
      </c>
      <c r="Y288" s="45">
        <f t="shared" si="56"/>
        <v>8</v>
      </c>
    </row>
    <row r="289">
      <c r="A289" s="41" t="s">
        <v>564</v>
      </c>
      <c r="B289" s="62">
        <v>6.0</v>
      </c>
      <c r="C289" s="41" t="s">
        <v>568</v>
      </c>
      <c r="D289" s="30" t="s">
        <v>98</v>
      </c>
      <c r="E289" s="30" t="s">
        <v>98</v>
      </c>
      <c r="F289" s="30" t="s">
        <v>98</v>
      </c>
      <c r="G289" s="30" t="s">
        <v>98</v>
      </c>
      <c r="H289" s="30" t="s">
        <v>98</v>
      </c>
      <c r="I289" s="30" t="s">
        <v>98</v>
      </c>
      <c r="J289" s="30" t="s">
        <v>98</v>
      </c>
      <c r="K289" s="30" t="s">
        <v>109</v>
      </c>
      <c r="L289" s="30" t="s">
        <v>98</v>
      </c>
      <c r="M289" s="30" t="s">
        <v>98</v>
      </c>
      <c r="N289" s="30" t="s">
        <v>109</v>
      </c>
      <c r="O289" s="30" t="s">
        <v>98</v>
      </c>
      <c r="P289" s="30" t="s">
        <v>109</v>
      </c>
      <c r="Q289" s="30" t="s">
        <v>98</v>
      </c>
      <c r="R289" s="30" t="s">
        <v>98</v>
      </c>
      <c r="S289" s="30" t="s">
        <v>98</v>
      </c>
      <c r="T289" s="30" t="s">
        <v>98</v>
      </c>
      <c r="U289" s="30" t="s">
        <v>98</v>
      </c>
      <c r="V289" s="30" t="s">
        <v>98</v>
      </c>
      <c r="W289" s="31" t="s">
        <v>98</v>
      </c>
      <c r="X289" s="56">
        <f t="shared" si="55"/>
        <v>2</v>
      </c>
      <c r="Y289" s="45">
        <f t="shared" si="56"/>
        <v>17</v>
      </c>
    </row>
    <row r="290">
      <c r="A290" s="41" t="s">
        <v>564</v>
      </c>
      <c r="B290" s="62">
        <v>7.0</v>
      </c>
      <c r="C290" s="41" t="s">
        <v>569</v>
      </c>
      <c r="D290" s="30" t="s">
        <v>109</v>
      </c>
      <c r="E290" s="30" t="s">
        <v>109</v>
      </c>
      <c r="F290" s="30" t="s">
        <v>109</v>
      </c>
      <c r="G290" s="30" t="s">
        <v>109</v>
      </c>
      <c r="H290" s="30" t="s">
        <v>109</v>
      </c>
      <c r="I290" s="30" t="s">
        <v>109</v>
      </c>
      <c r="J290" s="30" t="s">
        <v>109</v>
      </c>
      <c r="K290" s="30" t="s">
        <v>109</v>
      </c>
      <c r="L290" s="30" t="s">
        <v>109</v>
      </c>
      <c r="M290" s="30" t="s">
        <v>109</v>
      </c>
      <c r="N290" s="30" t="s">
        <v>98</v>
      </c>
      <c r="O290" s="30" t="s">
        <v>109</v>
      </c>
      <c r="P290" s="30" t="s">
        <v>109</v>
      </c>
      <c r="Q290" s="30" t="s">
        <v>109</v>
      </c>
      <c r="R290" s="30" t="s">
        <v>109</v>
      </c>
      <c r="S290" s="30" t="s">
        <v>109</v>
      </c>
      <c r="T290" s="30" t="s">
        <v>109</v>
      </c>
      <c r="U290" s="30" t="s">
        <v>109</v>
      </c>
      <c r="V290" s="30" t="s">
        <v>109</v>
      </c>
      <c r="W290" s="31" t="s">
        <v>98</v>
      </c>
      <c r="X290" s="56">
        <f t="shared" si="55"/>
        <v>18</v>
      </c>
      <c r="Y290" s="45">
        <f t="shared" si="56"/>
        <v>1</v>
      </c>
    </row>
    <row r="291">
      <c r="A291" s="41" t="s">
        <v>564</v>
      </c>
      <c r="B291" s="62">
        <v>8.0</v>
      </c>
      <c r="C291" s="41" t="s">
        <v>570</v>
      </c>
      <c r="D291" s="30" t="s">
        <v>98</v>
      </c>
      <c r="E291" s="30" t="s">
        <v>98</v>
      </c>
      <c r="F291" s="30" t="s">
        <v>98</v>
      </c>
      <c r="G291" s="30" t="s">
        <v>98</v>
      </c>
      <c r="H291" s="30" t="s">
        <v>98</v>
      </c>
      <c r="I291" s="30" t="s">
        <v>98</v>
      </c>
      <c r="J291" s="30" t="s">
        <v>98</v>
      </c>
      <c r="K291" s="30" t="s">
        <v>109</v>
      </c>
      <c r="L291" s="30" t="s">
        <v>98</v>
      </c>
      <c r="M291" s="30" t="s">
        <v>98</v>
      </c>
      <c r="N291" s="30" t="s">
        <v>109</v>
      </c>
      <c r="O291" s="30" t="s">
        <v>98</v>
      </c>
      <c r="P291" s="30" t="s">
        <v>109</v>
      </c>
      <c r="Q291" s="30" t="s">
        <v>98</v>
      </c>
      <c r="R291" s="30" t="s">
        <v>98</v>
      </c>
      <c r="S291" s="30" t="s">
        <v>98</v>
      </c>
      <c r="T291" s="30" t="s">
        <v>98</v>
      </c>
      <c r="U291" s="30" t="s">
        <v>98</v>
      </c>
      <c r="V291" s="30" t="s">
        <v>98</v>
      </c>
      <c r="W291" s="31" t="s">
        <v>98</v>
      </c>
      <c r="X291" s="56">
        <f t="shared" si="55"/>
        <v>2</v>
      </c>
      <c r="Y291" s="45">
        <f t="shared" si="56"/>
        <v>17</v>
      </c>
    </row>
    <row r="292">
      <c r="A292" s="41" t="s">
        <v>564</v>
      </c>
      <c r="B292" s="62">
        <v>9.0</v>
      </c>
      <c r="C292" s="41" t="s">
        <v>571</v>
      </c>
      <c r="D292" s="30" t="s">
        <v>98</v>
      </c>
      <c r="E292" s="30" t="s">
        <v>98</v>
      </c>
      <c r="F292" s="30" t="s">
        <v>98</v>
      </c>
      <c r="G292" s="30" t="s">
        <v>98</v>
      </c>
      <c r="H292" s="30" t="s">
        <v>98</v>
      </c>
      <c r="I292" s="30" t="s">
        <v>98</v>
      </c>
      <c r="J292" s="30" t="s">
        <v>98</v>
      </c>
      <c r="K292" s="30" t="s">
        <v>109</v>
      </c>
      <c r="L292" s="30" t="s">
        <v>98</v>
      </c>
      <c r="M292" s="30" t="s">
        <v>98</v>
      </c>
      <c r="N292" s="30" t="s">
        <v>109</v>
      </c>
      <c r="O292" s="30" t="s">
        <v>98</v>
      </c>
      <c r="P292" s="30" t="s">
        <v>109</v>
      </c>
      <c r="Q292" s="30" t="s">
        <v>98</v>
      </c>
      <c r="R292" s="30" t="s">
        <v>98</v>
      </c>
      <c r="S292" s="30" t="s">
        <v>98</v>
      </c>
      <c r="T292" s="30" t="s">
        <v>98</v>
      </c>
      <c r="U292" s="30" t="s">
        <v>98</v>
      </c>
      <c r="V292" s="30" t="s">
        <v>98</v>
      </c>
      <c r="W292" s="31" t="s">
        <v>98</v>
      </c>
      <c r="X292" s="56">
        <f t="shared" si="55"/>
        <v>2</v>
      </c>
      <c r="Y292" s="45">
        <f t="shared" si="56"/>
        <v>17</v>
      </c>
    </row>
    <row r="293">
      <c r="A293" s="41" t="s">
        <v>564</v>
      </c>
      <c r="B293" s="62">
        <v>10.0</v>
      </c>
      <c r="C293" s="41" t="s">
        <v>572</v>
      </c>
      <c r="D293" s="30" t="s">
        <v>98</v>
      </c>
      <c r="E293" s="30" t="s">
        <v>98</v>
      </c>
      <c r="F293" s="30" t="s">
        <v>98</v>
      </c>
      <c r="G293" s="30" t="s">
        <v>98</v>
      </c>
      <c r="H293" s="30" t="s">
        <v>204</v>
      </c>
      <c r="I293" s="30" t="s">
        <v>98</v>
      </c>
      <c r="J293" s="30" t="s">
        <v>98</v>
      </c>
      <c r="K293" s="30" t="s">
        <v>109</v>
      </c>
      <c r="L293" s="30" t="s">
        <v>98</v>
      </c>
      <c r="M293" s="30" t="s">
        <v>98</v>
      </c>
      <c r="N293" s="30" t="s">
        <v>109</v>
      </c>
      <c r="O293" s="30" t="s">
        <v>98</v>
      </c>
      <c r="P293" s="30" t="s">
        <v>109</v>
      </c>
      <c r="Q293" s="30" t="s">
        <v>98</v>
      </c>
      <c r="R293" s="30" t="s">
        <v>98</v>
      </c>
      <c r="S293" s="30" t="s">
        <v>98</v>
      </c>
      <c r="T293" s="30" t="s">
        <v>98</v>
      </c>
      <c r="U293" s="30" t="s">
        <v>98</v>
      </c>
      <c r="V293" s="30" t="s">
        <v>98</v>
      </c>
      <c r="W293" s="31" t="s">
        <v>98</v>
      </c>
      <c r="X293" s="56">
        <f t="shared" si="55"/>
        <v>2</v>
      </c>
      <c r="Y293" s="45">
        <f t="shared" si="56"/>
        <v>16</v>
      </c>
    </row>
    <row r="294">
      <c r="A294" s="41" t="s">
        <v>564</v>
      </c>
      <c r="B294" s="62">
        <v>11.0</v>
      </c>
      <c r="C294" s="41" t="s">
        <v>573</v>
      </c>
      <c r="D294" s="30" t="s">
        <v>109</v>
      </c>
      <c r="E294" s="30" t="s">
        <v>109</v>
      </c>
      <c r="F294" s="30" t="s">
        <v>109</v>
      </c>
      <c r="G294" s="30" t="s">
        <v>109</v>
      </c>
      <c r="H294" s="30" t="s">
        <v>109</v>
      </c>
      <c r="I294" s="30" t="s">
        <v>109</v>
      </c>
      <c r="J294" s="30" t="s">
        <v>109</v>
      </c>
      <c r="K294" s="30" t="s">
        <v>109</v>
      </c>
      <c r="L294" s="30" t="s">
        <v>109</v>
      </c>
      <c r="M294" s="30" t="s">
        <v>109</v>
      </c>
      <c r="N294" s="30" t="s">
        <v>98</v>
      </c>
      <c r="O294" s="30" t="s">
        <v>109</v>
      </c>
      <c r="P294" s="30" t="s">
        <v>109</v>
      </c>
      <c r="Q294" s="30" t="s">
        <v>109</v>
      </c>
      <c r="R294" s="30" t="s">
        <v>109</v>
      </c>
      <c r="S294" s="30" t="s">
        <v>109</v>
      </c>
      <c r="T294" s="30" t="s">
        <v>109</v>
      </c>
      <c r="U294" s="30" t="s">
        <v>109</v>
      </c>
      <c r="V294" s="30" t="s">
        <v>109</v>
      </c>
      <c r="W294" s="31" t="s">
        <v>98</v>
      </c>
      <c r="X294" s="56">
        <f t="shared" si="55"/>
        <v>18</v>
      </c>
      <c r="Y294" s="45">
        <f t="shared" si="56"/>
        <v>1</v>
      </c>
    </row>
    <row r="295">
      <c r="A295" s="41" t="s">
        <v>564</v>
      </c>
      <c r="B295" s="62">
        <v>12.0</v>
      </c>
      <c r="C295" s="41" t="s">
        <v>574</v>
      </c>
      <c r="D295" s="30" t="s">
        <v>98</v>
      </c>
      <c r="E295" s="30" t="s">
        <v>98</v>
      </c>
      <c r="F295" s="30" t="s">
        <v>98</v>
      </c>
      <c r="G295" s="30" t="s">
        <v>98</v>
      </c>
      <c r="H295" s="30" t="s">
        <v>98</v>
      </c>
      <c r="I295" s="30" t="s">
        <v>98</v>
      </c>
      <c r="J295" s="30" t="s">
        <v>98</v>
      </c>
      <c r="K295" s="30" t="s">
        <v>109</v>
      </c>
      <c r="L295" s="30" t="s">
        <v>98</v>
      </c>
      <c r="M295" s="30" t="s">
        <v>98</v>
      </c>
      <c r="N295" s="30" t="s">
        <v>109</v>
      </c>
      <c r="O295" s="30" t="s">
        <v>98</v>
      </c>
      <c r="P295" s="30" t="s">
        <v>98</v>
      </c>
      <c r="Q295" s="30" t="s">
        <v>98</v>
      </c>
      <c r="R295" s="30" t="s">
        <v>98</v>
      </c>
      <c r="S295" s="30" t="s">
        <v>98</v>
      </c>
      <c r="T295" s="30" t="s">
        <v>98</v>
      </c>
      <c r="U295" s="30" t="s">
        <v>98</v>
      </c>
      <c r="V295" s="30" t="s">
        <v>98</v>
      </c>
      <c r="W295" s="31" t="s">
        <v>98</v>
      </c>
      <c r="X295" s="56">
        <f t="shared" si="55"/>
        <v>1</v>
      </c>
      <c r="Y295" s="45">
        <f t="shared" si="56"/>
        <v>18</v>
      </c>
    </row>
    <row r="296">
      <c r="A296" s="21"/>
      <c r="B296" s="63" t="s">
        <v>575</v>
      </c>
      <c r="C296" s="38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3"/>
      <c r="X296" s="42"/>
      <c r="Y296" s="42"/>
    </row>
    <row r="297">
      <c r="A297" s="41" t="s">
        <v>575</v>
      </c>
      <c r="B297" s="62">
        <v>1.0</v>
      </c>
      <c r="C297" s="41" t="s">
        <v>576</v>
      </c>
      <c r="D297" s="30" t="s">
        <v>98</v>
      </c>
      <c r="E297" s="30" t="s">
        <v>109</v>
      </c>
      <c r="F297" s="30" t="s">
        <v>98</v>
      </c>
      <c r="G297" s="30" t="s">
        <v>98</v>
      </c>
      <c r="H297" s="30" t="s">
        <v>98</v>
      </c>
      <c r="I297" s="30" t="s">
        <v>98</v>
      </c>
      <c r="J297" s="30" t="s">
        <v>98</v>
      </c>
      <c r="K297" s="30" t="s">
        <v>109</v>
      </c>
      <c r="L297" s="30" t="s">
        <v>98</v>
      </c>
      <c r="M297" s="30" t="s">
        <v>98</v>
      </c>
      <c r="N297" s="30" t="s">
        <v>109</v>
      </c>
      <c r="O297" s="30" t="s">
        <v>98</v>
      </c>
      <c r="P297" s="30" t="s">
        <v>109</v>
      </c>
      <c r="Q297" s="30" t="s">
        <v>98</v>
      </c>
      <c r="R297" s="30" t="s">
        <v>98</v>
      </c>
      <c r="S297" s="30" t="s">
        <v>109</v>
      </c>
      <c r="T297" s="30" t="s">
        <v>98</v>
      </c>
      <c r="U297" s="30" t="s">
        <v>98</v>
      </c>
      <c r="V297" s="30" t="s">
        <v>98</v>
      </c>
      <c r="W297" s="31" t="s">
        <v>98</v>
      </c>
      <c r="X297" s="56">
        <f t="shared" ref="X297:X299" si="57">countif(D297:M297,"Y")+countif(O297:W297,"Y")</f>
        <v>4</v>
      </c>
      <c r="Y297" s="45">
        <f t="shared" ref="Y297:Y299" si="58">COUNTIF(D297:M297,"N")+COUNTIF(O297:W297,"N")</f>
        <v>15</v>
      </c>
    </row>
    <row r="298">
      <c r="A298" s="41" t="s">
        <v>575</v>
      </c>
      <c r="B298" s="62">
        <v>2.0</v>
      </c>
      <c r="C298" s="41" t="s">
        <v>577</v>
      </c>
      <c r="D298" s="30" t="s">
        <v>109</v>
      </c>
      <c r="E298" s="30" t="s">
        <v>109</v>
      </c>
      <c r="F298" s="30" t="s">
        <v>109</v>
      </c>
      <c r="G298" s="30" t="s">
        <v>109</v>
      </c>
      <c r="H298" s="30" t="s">
        <v>109</v>
      </c>
      <c r="I298" s="30" t="s">
        <v>109</v>
      </c>
      <c r="J298" s="30" t="s">
        <v>109</v>
      </c>
      <c r="K298" s="30" t="s">
        <v>109</v>
      </c>
      <c r="L298" s="30" t="s">
        <v>109</v>
      </c>
      <c r="M298" s="30" t="s">
        <v>109</v>
      </c>
      <c r="N298" s="30" t="s">
        <v>98</v>
      </c>
      <c r="O298" s="30" t="s">
        <v>109</v>
      </c>
      <c r="P298" s="30" t="s">
        <v>109</v>
      </c>
      <c r="Q298" s="30" t="s">
        <v>109</v>
      </c>
      <c r="R298" s="30" t="s">
        <v>109</v>
      </c>
      <c r="S298" s="30" t="s">
        <v>109</v>
      </c>
      <c r="T298" s="30" t="s">
        <v>109</v>
      </c>
      <c r="U298" s="30" t="s">
        <v>109</v>
      </c>
      <c r="V298" s="30" t="s">
        <v>109</v>
      </c>
      <c r="W298" s="31" t="s">
        <v>109</v>
      </c>
      <c r="X298" s="56">
        <f t="shared" si="57"/>
        <v>19</v>
      </c>
      <c r="Y298" s="45">
        <f t="shared" si="58"/>
        <v>0</v>
      </c>
    </row>
    <row r="299">
      <c r="A299" s="41" t="s">
        <v>575</v>
      </c>
      <c r="B299" s="62">
        <v>3.0</v>
      </c>
      <c r="C299" s="41" t="s">
        <v>578</v>
      </c>
      <c r="D299" s="30" t="s">
        <v>98</v>
      </c>
      <c r="E299" s="30" t="s">
        <v>109</v>
      </c>
      <c r="F299" s="30" t="s">
        <v>98</v>
      </c>
      <c r="G299" s="30" t="s">
        <v>98</v>
      </c>
      <c r="H299" s="30" t="s">
        <v>98</v>
      </c>
      <c r="I299" s="30" t="s">
        <v>98</v>
      </c>
      <c r="J299" s="30" t="s">
        <v>98</v>
      </c>
      <c r="K299" s="30" t="s">
        <v>109</v>
      </c>
      <c r="L299" s="30" t="s">
        <v>98</v>
      </c>
      <c r="M299" s="30" t="s">
        <v>98</v>
      </c>
      <c r="N299" s="30" t="s">
        <v>109</v>
      </c>
      <c r="O299" s="30" t="s">
        <v>98</v>
      </c>
      <c r="P299" s="30" t="s">
        <v>109</v>
      </c>
      <c r="Q299" s="30" t="s">
        <v>98</v>
      </c>
      <c r="R299" s="30" t="s">
        <v>98</v>
      </c>
      <c r="S299" s="30" t="s">
        <v>98</v>
      </c>
      <c r="T299" s="30" t="s">
        <v>98</v>
      </c>
      <c r="U299" s="30" t="s">
        <v>98</v>
      </c>
      <c r="V299" s="30" t="s">
        <v>98</v>
      </c>
      <c r="W299" s="31" t="s">
        <v>98</v>
      </c>
      <c r="X299" s="56">
        <f t="shared" si="57"/>
        <v>3</v>
      </c>
      <c r="Y299" s="45">
        <f t="shared" si="58"/>
        <v>16</v>
      </c>
    </row>
    <row r="300">
      <c r="A300" s="21"/>
      <c r="B300" s="63" t="s">
        <v>579</v>
      </c>
      <c r="C300" s="38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3"/>
      <c r="X300" s="42"/>
      <c r="Y300" s="42"/>
    </row>
    <row r="301">
      <c r="A301" s="41" t="s">
        <v>579</v>
      </c>
      <c r="B301" s="62">
        <v>1.0</v>
      </c>
      <c r="C301" s="41" t="s">
        <v>249</v>
      </c>
      <c r="D301" s="30" t="s">
        <v>109</v>
      </c>
      <c r="E301" s="30" t="s">
        <v>109</v>
      </c>
      <c r="F301" s="30" t="s">
        <v>109</v>
      </c>
      <c r="G301" s="30" t="s">
        <v>109</v>
      </c>
      <c r="H301" s="30" t="s">
        <v>109</v>
      </c>
      <c r="I301" s="30" t="s">
        <v>109</v>
      </c>
      <c r="J301" s="30" t="s">
        <v>109</v>
      </c>
      <c r="K301" s="30" t="s">
        <v>109</v>
      </c>
      <c r="L301" s="30" t="s">
        <v>109</v>
      </c>
      <c r="M301" s="30" t="s">
        <v>109</v>
      </c>
      <c r="N301" s="30" t="s">
        <v>98</v>
      </c>
      <c r="O301" s="30" t="s">
        <v>109</v>
      </c>
      <c r="P301" s="30" t="s">
        <v>109</v>
      </c>
      <c r="Q301" s="30" t="s">
        <v>109</v>
      </c>
      <c r="R301" s="30" t="s">
        <v>109</v>
      </c>
      <c r="S301" s="30" t="s">
        <v>109</v>
      </c>
      <c r="T301" s="30" t="s">
        <v>109</v>
      </c>
      <c r="U301" s="30" t="s">
        <v>109</v>
      </c>
      <c r="V301" s="30" t="s">
        <v>109</v>
      </c>
      <c r="W301" s="31" t="s">
        <v>98</v>
      </c>
      <c r="X301" s="56">
        <f t="shared" ref="X301:X327" si="59">countif(D301:M301,"Y")+countif(O301:W301,"Y")</f>
        <v>18</v>
      </c>
      <c r="Y301" s="45">
        <f t="shared" ref="Y301:Y327" si="60">COUNTIF(D301:M301,"N")+COUNTIF(O301:W301,"N")</f>
        <v>1</v>
      </c>
    </row>
    <row r="302">
      <c r="A302" s="41" t="s">
        <v>579</v>
      </c>
      <c r="B302" s="62">
        <v>2.0</v>
      </c>
      <c r="C302" s="41" t="s">
        <v>580</v>
      </c>
      <c r="D302" s="30" t="s">
        <v>109</v>
      </c>
      <c r="E302" s="30" t="s">
        <v>109</v>
      </c>
      <c r="F302" s="30" t="s">
        <v>109</v>
      </c>
      <c r="G302" s="30" t="s">
        <v>109</v>
      </c>
      <c r="H302" s="30" t="s">
        <v>109</v>
      </c>
      <c r="I302" s="30" t="s">
        <v>109</v>
      </c>
      <c r="J302" s="30" t="s">
        <v>109</v>
      </c>
      <c r="K302" s="30" t="s">
        <v>109</v>
      </c>
      <c r="L302" s="30" t="s">
        <v>109</v>
      </c>
      <c r="M302" s="30" t="s">
        <v>109</v>
      </c>
      <c r="N302" s="30" t="s">
        <v>98</v>
      </c>
      <c r="O302" s="30" t="s">
        <v>109</v>
      </c>
      <c r="P302" s="30" t="s">
        <v>109</v>
      </c>
      <c r="Q302" s="30" t="s">
        <v>109</v>
      </c>
      <c r="R302" s="30" t="s">
        <v>109</v>
      </c>
      <c r="S302" s="30" t="s">
        <v>109</v>
      </c>
      <c r="T302" s="30" t="s">
        <v>109</v>
      </c>
      <c r="U302" s="30" t="s">
        <v>109</v>
      </c>
      <c r="V302" s="30" t="s">
        <v>109</v>
      </c>
      <c r="W302" s="31" t="s">
        <v>98</v>
      </c>
      <c r="X302" s="56">
        <f t="shared" si="59"/>
        <v>18</v>
      </c>
      <c r="Y302" s="45">
        <f t="shared" si="60"/>
        <v>1</v>
      </c>
    </row>
    <row r="303">
      <c r="A303" s="41" t="s">
        <v>579</v>
      </c>
      <c r="B303" s="62">
        <v>3.0</v>
      </c>
      <c r="C303" s="41" t="s">
        <v>581</v>
      </c>
      <c r="D303" s="30" t="s">
        <v>98</v>
      </c>
      <c r="E303" s="30" t="s">
        <v>109</v>
      </c>
      <c r="F303" s="30" t="s">
        <v>98</v>
      </c>
      <c r="G303" s="30" t="s">
        <v>109</v>
      </c>
      <c r="H303" s="30" t="s">
        <v>109</v>
      </c>
      <c r="I303" s="30" t="s">
        <v>109</v>
      </c>
      <c r="J303" s="30" t="s">
        <v>98</v>
      </c>
      <c r="K303" s="30" t="s">
        <v>109</v>
      </c>
      <c r="L303" s="30" t="s">
        <v>98</v>
      </c>
      <c r="M303" s="30" t="s">
        <v>98</v>
      </c>
      <c r="N303" s="30" t="s">
        <v>109</v>
      </c>
      <c r="O303" s="30" t="s">
        <v>98</v>
      </c>
      <c r="P303" s="30" t="s">
        <v>109</v>
      </c>
      <c r="Q303" s="30" t="s">
        <v>98</v>
      </c>
      <c r="R303" s="30" t="s">
        <v>109</v>
      </c>
      <c r="S303" s="30" t="s">
        <v>109</v>
      </c>
      <c r="T303" s="30" t="s">
        <v>109</v>
      </c>
      <c r="U303" s="30" t="s">
        <v>109</v>
      </c>
      <c r="V303" s="30" t="s">
        <v>109</v>
      </c>
      <c r="W303" s="31" t="s">
        <v>98</v>
      </c>
      <c r="X303" s="56">
        <f t="shared" si="59"/>
        <v>11</v>
      </c>
      <c r="Y303" s="45">
        <f t="shared" si="60"/>
        <v>8</v>
      </c>
    </row>
    <row r="304">
      <c r="A304" s="41" t="s">
        <v>579</v>
      </c>
      <c r="B304" s="62">
        <v>4.0</v>
      </c>
      <c r="C304" s="41" t="s">
        <v>582</v>
      </c>
      <c r="D304" s="30" t="s">
        <v>98</v>
      </c>
      <c r="E304" s="30" t="s">
        <v>109</v>
      </c>
      <c r="F304" s="30" t="s">
        <v>98</v>
      </c>
      <c r="G304" s="30" t="s">
        <v>98</v>
      </c>
      <c r="H304" s="30" t="s">
        <v>98</v>
      </c>
      <c r="I304" s="30" t="s">
        <v>98</v>
      </c>
      <c r="J304" s="30" t="s">
        <v>98</v>
      </c>
      <c r="K304" s="30" t="s">
        <v>109</v>
      </c>
      <c r="L304" s="30" t="s">
        <v>98</v>
      </c>
      <c r="M304" s="30" t="s">
        <v>98</v>
      </c>
      <c r="N304" s="30" t="s">
        <v>109</v>
      </c>
      <c r="O304" s="30" t="s">
        <v>98</v>
      </c>
      <c r="P304" s="30" t="s">
        <v>109</v>
      </c>
      <c r="Q304" s="30" t="s">
        <v>98</v>
      </c>
      <c r="R304" s="30" t="s">
        <v>109</v>
      </c>
      <c r="S304" s="30" t="s">
        <v>109</v>
      </c>
      <c r="T304" s="30" t="s">
        <v>98</v>
      </c>
      <c r="U304" s="30" t="s">
        <v>109</v>
      </c>
      <c r="V304" s="30" t="s">
        <v>98</v>
      </c>
      <c r="W304" s="31" t="s">
        <v>98</v>
      </c>
      <c r="X304" s="56">
        <f t="shared" si="59"/>
        <v>6</v>
      </c>
      <c r="Y304" s="45">
        <f t="shared" si="60"/>
        <v>13</v>
      </c>
    </row>
    <row r="305">
      <c r="A305" s="41" t="s">
        <v>579</v>
      </c>
      <c r="B305" s="62">
        <v>5.0</v>
      </c>
      <c r="C305" s="41" t="s">
        <v>583</v>
      </c>
      <c r="D305" s="30" t="s">
        <v>98</v>
      </c>
      <c r="E305" s="30" t="s">
        <v>109</v>
      </c>
      <c r="F305" s="30" t="s">
        <v>98</v>
      </c>
      <c r="G305" s="30" t="s">
        <v>98</v>
      </c>
      <c r="H305" s="30" t="s">
        <v>98</v>
      </c>
      <c r="I305" s="30" t="s">
        <v>98</v>
      </c>
      <c r="J305" s="30" t="s">
        <v>98</v>
      </c>
      <c r="K305" s="30" t="s">
        <v>109</v>
      </c>
      <c r="L305" s="30" t="s">
        <v>98</v>
      </c>
      <c r="M305" s="30" t="s">
        <v>98</v>
      </c>
      <c r="N305" s="30" t="s">
        <v>109</v>
      </c>
      <c r="O305" s="30" t="s">
        <v>98</v>
      </c>
      <c r="P305" s="30" t="s">
        <v>109</v>
      </c>
      <c r="Q305" s="30" t="s">
        <v>98</v>
      </c>
      <c r="R305" s="30" t="s">
        <v>109</v>
      </c>
      <c r="S305" s="30" t="s">
        <v>109</v>
      </c>
      <c r="T305" s="30" t="s">
        <v>109</v>
      </c>
      <c r="U305" s="30" t="s">
        <v>109</v>
      </c>
      <c r="V305" s="30" t="s">
        <v>109</v>
      </c>
      <c r="W305" s="31" t="s">
        <v>98</v>
      </c>
      <c r="X305" s="56">
        <f t="shared" si="59"/>
        <v>8</v>
      </c>
      <c r="Y305" s="45">
        <f t="shared" si="60"/>
        <v>11</v>
      </c>
    </row>
    <row r="306">
      <c r="A306" s="41" t="s">
        <v>579</v>
      </c>
      <c r="B306" s="62">
        <v>6.0</v>
      </c>
      <c r="C306" s="41" t="s">
        <v>584</v>
      </c>
      <c r="D306" s="30" t="s">
        <v>98</v>
      </c>
      <c r="E306" s="30" t="s">
        <v>109</v>
      </c>
      <c r="F306" s="30" t="s">
        <v>98</v>
      </c>
      <c r="G306" s="30" t="s">
        <v>98</v>
      </c>
      <c r="H306" s="30" t="s">
        <v>98</v>
      </c>
      <c r="I306" s="30" t="s">
        <v>98</v>
      </c>
      <c r="J306" s="30" t="s">
        <v>98</v>
      </c>
      <c r="K306" s="30" t="s">
        <v>204</v>
      </c>
      <c r="L306" s="30" t="s">
        <v>98</v>
      </c>
      <c r="M306" s="30" t="s">
        <v>98</v>
      </c>
      <c r="N306" s="30" t="s">
        <v>109</v>
      </c>
      <c r="O306" s="30" t="s">
        <v>98</v>
      </c>
      <c r="P306" s="30" t="s">
        <v>109</v>
      </c>
      <c r="Q306" s="30" t="s">
        <v>98</v>
      </c>
      <c r="R306" s="30" t="s">
        <v>98</v>
      </c>
      <c r="S306" s="30" t="s">
        <v>98</v>
      </c>
      <c r="T306" s="30" t="s">
        <v>98</v>
      </c>
      <c r="U306" s="30" t="s">
        <v>98</v>
      </c>
      <c r="V306" s="30" t="s">
        <v>98</v>
      </c>
      <c r="W306" s="31" t="s">
        <v>98</v>
      </c>
      <c r="X306" s="56">
        <f t="shared" si="59"/>
        <v>2</v>
      </c>
      <c r="Y306" s="45">
        <f t="shared" si="60"/>
        <v>16</v>
      </c>
    </row>
    <row r="307">
      <c r="A307" s="41" t="s">
        <v>579</v>
      </c>
      <c r="B307" s="62">
        <v>7.0</v>
      </c>
      <c r="C307" s="41" t="s">
        <v>585</v>
      </c>
      <c r="D307" s="30" t="s">
        <v>98</v>
      </c>
      <c r="E307" s="30" t="s">
        <v>98</v>
      </c>
      <c r="F307" s="30" t="s">
        <v>98</v>
      </c>
      <c r="G307" s="30" t="s">
        <v>98</v>
      </c>
      <c r="H307" s="30" t="s">
        <v>98</v>
      </c>
      <c r="I307" s="30" t="s">
        <v>98</v>
      </c>
      <c r="J307" s="30" t="s">
        <v>98</v>
      </c>
      <c r="K307" s="30" t="s">
        <v>109</v>
      </c>
      <c r="L307" s="30" t="s">
        <v>98</v>
      </c>
      <c r="M307" s="30" t="s">
        <v>98</v>
      </c>
      <c r="N307" s="30" t="s">
        <v>109</v>
      </c>
      <c r="O307" s="30" t="s">
        <v>98</v>
      </c>
      <c r="P307" s="30" t="s">
        <v>109</v>
      </c>
      <c r="Q307" s="30" t="s">
        <v>98</v>
      </c>
      <c r="R307" s="30" t="s">
        <v>98</v>
      </c>
      <c r="S307" s="30" t="s">
        <v>98</v>
      </c>
      <c r="T307" s="30" t="s">
        <v>98</v>
      </c>
      <c r="U307" s="30" t="s">
        <v>98</v>
      </c>
      <c r="V307" s="30" t="s">
        <v>98</v>
      </c>
      <c r="W307" s="31" t="s">
        <v>98</v>
      </c>
      <c r="X307" s="56">
        <f t="shared" si="59"/>
        <v>2</v>
      </c>
      <c r="Y307" s="45">
        <f t="shared" si="60"/>
        <v>17</v>
      </c>
    </row>
    <row r="308">
      <c r="A308" s="41" t="s">
        <v>579</v>
      </c>
      <c r="B308" s="62">
        <v>8.0</v>
      </c>
      <c r="C308" s="41" t="s">
        <v>586</v>
      </c>
      <c r="D308" s="30" t="s">
        <v>98</v>
      </c>
      <c r="E308" s="30" t="s">
        <v>109</v>
      </c>
      <c r="F308" s="30" t="s">
        <v>98</v>
      </c>
      <c r="G308" s="30" t="s">
        <v>98</v>
      </c>
      <c r="H308" s="30" t="s">
        <v>98</v>
      </c>
      <c r="I308" s="30" t="s">
        <v>98</v>
      </c>
      <c r="J308" s="30" t="s">
        <v>98</v>
      </c>
      <c r="K308" s="30" t="s">
        <v>109</v>
      </c>
      <c r="L308" s="30" t="s">
        <v>98</v>
      </c>
      <c r="M308" s="30" t="s">
        <v>98</v>
      </c>
      <c r="N308" s="30" t="s">
        <v>109</v>
      </c>
      <c r="O308" s="30" t="s">
        <v>98</v>
      </c>
      <c r="P308" s="30" t="s">
        <v>109</v>
      </c>
      <c r="Q308" s="30" t="s">
        <v>98</v>
      </c>
      <c r="R308" s="30" t="s">
        <v>98</v>
      </c>
      <c r="S308" s="30" t="s">
        <v>98</v>
      </c>
      <c r="T308" s="30" t="s">
        <v>98</v>
      </c>
      <c r="U308" s="30" t="s">
        <v>204</v>
      </c>
      <c r="V308" s="30" t="s">
        <v>98</v>
      </c>
      <c r="W308" s="31" t="s">
        <v>98</v>
      </c>
      <c r="X308" s="56">
        <f t="shared" si="59"/>
        <v>3</v>
      </c>
      <c r="Y308" s="45">
        <f t="shared" si="60"/>
        <v>15</v>
      </c>
    </row>
    <row r="309">
      <c r="A309" s="41" t="s">
        <v>579</v>
      </c>
      <c r="B309" s="62">
        <v>9.0</v>
      </c>
      <c r="C309" s="41" t="s">
        <v>587</v>
      </c>
      <c r="D309" s="30" t="s">
        <v>98</v>
      </c>
      <c r="E309" s="30" t="s">
        <v>109</v>
      </c>
      <c r="F309" s="30" t="s">
        <v>98</v>
      </c>
      <c r="G309" s="30" t="s">
        <v>98</v>
      </c>
      <c r="H309" s="30" t="s">
        <v>98</v>
      </c>
      <c r="I309" s="30" t="s">
        <v>98</v>
      </c>
      <c r="J309" s="30" t="s">
        <v>98</v>
      </c>
      <c r="K309" s="30" t="s">
        <v>109</v>
      </c>
      <c r="L309" s="30" t="s">
        <v>98</v>
      </c>
      <c r="M309" s="30" t="s">
        <v>98</v>
      </c>
      <c r="N309" s="30" t="s">
        <v>109</v>
      </c>
      <c r="O309" s="30" t="s">
        <v>98</v>
      </c>
      <c r="P309" s="30" t="s">
        <v>98</v>
      </c>
      <c r="Q309" s="30" t="s">
        <v>98</v>
      </c>
      <c r="R309" s="30" t="s">
        <v>98</v>
      </c>
      <c r="S309" s="30" t="s">
        <v>98</v>
      </c>
      <c r="T309" s="30" t="s">
        <v>98</v>
      </c>
      <c r="U309" s="30" t="s">
        <v>98</v>
      </c>
      <c r="V309" s="30" t="s">
        <v>98</v>
      </c>
      <c r="W309" s="31" t="s">
        <v>98</v>
      </c>
      <c r="X309" s="56">
        <f t="shared" si="59"/>
        <v>2</v>
      </c>
      <c r="Y309" s="45">
        <f t="shared" si="60"/>
        <v>17</v>
      </c>
    </row>
    <row r="310">
      <c r="A310" s="41" t="s">
        <v>579</v>
      </c>
      <c r="B310" s="62">
        <v>10.0</v>
      </c>
      <c r="C310" s="41" t="s">
        <v>588</v>
      </c>
      <c r="D310" s="30" t="s">
        <v>98</v>
      </c>
      <c r="E310" s="30" t="s">
        <v>98</v>
      </c>
      <c r="F310" s="30" t="s">
        <v>98</v>
      </c>
      <c r="G310" s="30" t="s">
        <v>98</v>
      </c>
      <c r="H310" s="30" t="s">
        <v>98</v>
      </c>
      <c r="I310" s="30" t="s">
        <v>204</v>
      </c>
      <c r="J310" s="30" t="s">
        <v>98</v>
      </c>
      <c r="K310" s="30" t="s">
        <v>98</v>
      </c>
      <c r="L310" s="30" t="s">
        <v>98</v>
      </c>
      <c r="M310" s="30" t="s">
        <v>98</v>
      </c>
      <c r="N310" s="30" t="s">
        <v>109</v>
      </c>
      <c r="O310" s="30" t="s">
        <v>98</v>
      </c>
      <c r="P310" s="30" t="s">
        <v>98</v>
      </c>
      <c r="Q310" s="30" t="s">
        <v>98</v>
      </c>
      <c r="R310" s="30" t="s">
        <v>98</v>
      </c>
      <c r="S310" s="30" t="s">
        <v>98</v>
      </c>
      <c r="T310" s="30" t="s">
        <v>98</v>
      </c>
      <c r="U310" s="30" t="s">
        <v>98</v>
      </c>
      <c r="V310" s="30" t="s">
        <v>98</v>
      </c>
      <c r="W310" s="31" t="s">
        <v>98</v>
      </c>
      <c r="X310" s="56">
        <f t="shared" si="59"/>
        <v>0</v>
      </c>
      <c r="Y310" s="45">
        <f t="shared" si="60"/>
        <v>18</v>
      </c>
    </row>
    <row r="311">
      <c r="A311" s="41" t="s">
        <v>579</v>
      </c>
      <c r="B311" s="62">
        <v>11.0</v>
      </c>
      <c r="C311" s="41" t="s">
        <v>589</v>
      </c>
      <c r="D311" s="30" t="s">
        <v>109</v>
      </c>
      <c r="E311" s="30" t="s">
        <v>109</v>
      </c>
      <c r="F311" s="30" t="s">
        <v>109</v>
      </c>
      <c r="G311" s="30" t="s">
        <v>109</v>
      </c>
      <c r="H311" s="30" t="s">
        <v>109</v>
      </c>
      <c r="I311" s="30" t="s">
        <v>109</v>
      </c>
      <c r="J311" s="30" t="s">
        <v>109</v>
      </c>
      <c r="K311" s="30" t="s">
        <v>109</v>
      </c>
      <c r="L311" s="30" t="s">
        <v>109</v>
      </c>
      <c r="M311" s="30" t="s">
        <v>109</v>
      </c>
      <c r="N311" s="30" t="s">
        <v>98</v>
      </c>
      <c r="O311" s="30" t="s">
        <v>109</v>
      </c>
      <c r="P311" s="30" t="s">
        <v>109</v>
      </c>
      <c r="Q311" s="30" t="s">
        <v>109</v>
      </c>
      <c r="R311" s="30" t="s">
        <v>109</v>
      </c>
      <c r="S311" s="30" t="s">
        <v>109</v>
      </c>
      <c r="T311" s="30" t="s">
        <v>109</v>
      </c>
      <c r="U311" s="30" t="s">
        <v>109</v>
      </c>
      <c r="V311" s="30" t="s">
        <v>109</v>
      </c>
      <c r="W311" s="31" t="s">
        <v>98</v>
      </c>
      <c r="X311" s="56">
        <f t="shared" si="59"/>
        <v>18</v>
      </c>
      <c r="Y311" s="45">
        <f t="shared" si="60"/>
        <v>1</v>
      </c>
    </row>
    <row r="312">
      <c r="A312" s="41" t="s">
        <v>579</v>
      </c>
      <c r="B312" s="62">
        <v>12.0</v>
      </c>
      <c r="C312" s="41" t="s">
        <v>590</v>
      </c>
      <c r="D312" s="30" t="s">
        <v>98</v>
      </c>
      <c r="E312" s="30" t="s">
        <v>109</v>
      </c>
      <c r="F312" s="30" t="s">
        <v>98</v>
      </c>
      <c r="G312" s="30" t="s">
        <v>98</v>
      </c>
      <c r="H312" s="30" t="s">
        <v>98</v>
      </c>
      <c r="I312" s="30" t="s">
        <v>98</v>
      </c>
      <c r="J312" s="30" t="s">
        <v>98</v>
      </c>
      <c r="K312" s="30" t="s">
        <v>204</v>
      </c>
      <c r="L312" s="30" t="s">
        <v>204</v>
      </c>
      <c r="M312" s="30" t="s">
        <v>98</v>
      </c>
      <c r="N312" s="30" t="s">
        <v>109</v>
      </c>
      <c r="O312" s="30" t="s">
        <v>98</v>
      </c>
      <c r="P312" s="30" t="s">
        <v>109</v>
      </c>
      <c r="Q312" s="30" t="s">
        <v>98</v>
      </c>
      <c r="R312" s="30" t="s">
        <v>98</v>
      </c>
      <c r="S312" s="30" t="s">
        <v>98</v>
      </c>
      <c r="T312" s="30" t="s">
        <v>98</v>
      </c>
      <c r="U312" s="30" t="s">
        <v>98</v>
      </c>
      <c r="V312" s="30" t="s">
        <v>98</v>
      </c>
      <c r="W312" s="31" t="s">
        <v>98</v>
      </c>
      <c r="X312" s="56">
        <f t="shared" si="59"/>
        <v>2</v>
      </c>
      <c r="Y312" s="45">
        <f t="shared" si="60"/>
        <v>15</v>
      </c>
    </row>
    <row r="313">
      <c r="A313" s="41" t="s">
        <v>579</v>
      </c>
      <c r="B313" s="62">
        <v>13.0</v>
      </c>
      <c r="C313" s="41" t="s">
        <v>591</v>
      </c>
      <c r="D313" s="30" t="s">
        <v>98</v>
      </c>
      <c r="E313" s="30" t="s">
        <v>98</v>
      </c>
      <c r="F313" s="30" t="s">
        <v>98</v>
      </c>
      <c r="G313" s="30" t="s">
        <v>98</v>
      </c>
      <c r="H313" s="30" t="s">
        <v>98</v>
      </c>
      <c r="I313" s="30" t="s">
        <v>98</v>
      </c>
      <c r="J313" s="30" t="s">
        <v>98</v>
      </c>
      <c r="K313" s="30" t="s">
        <v>109</v>
      </c>
      <c r="L313" s="30" t="s">
        <v>98</v>
      </c>
      <c r="M313" s="30" t="s">
        <v>98</v>
      </c>
      <c r="N313" s="30" t="s">
        <v>109</v>
      </c>
      <c r="O313" s="30" t="s">
        <v>98</v>
      </c>
      <c r="P313" s="30" t="s">
        <v>98</v>
      </c>
      <c r="Q313" s="30" t="s">
        <v>98</v>
      </c>
      <c r="R313" s="30" t="s">
        <v>98</v>
      </c>
      <c r="S313" s="30" t="s">
        <v>98</v>
      </c>
      <c r="T313" s="30" t="s">
        <v>98</v>
      </c>
      <c r="U313" s="30" t="s">
        <v>98</v>
      </c>
      <c r="V313" s="30" t="s">
        <v>98</v>
      </c>
      <c r="W313" s="31" t="s">
        <v>98</v>
      </c>
      <c r="X313" s="56">
        <f t="shared" si="59"/>
        <v>1</v>
      </c>
      <c r="Y313" s="45">
        <f t="shared" si="60"/>
        <v>18</v>
      </c>
    </row>
    <row r="314">
      <c r="A314" s="41" t="s">
        <v>579</v>
      </c>
      <c r="B314" s="62">
        <v>14.0</v>
      </c>
      <c r="C314" s="41" t="s">
        <v>592</v>
      </c>
      <c r="D314" s="30" t="s">
        <v>98</v>
      </c>
      <c r="E314" s="30" t="s">
        <v>109</v>
      </c>
      <c r="F314" s="30" t="s">
        <v>98</v>
      </c>
      <c r="G314" s="30" t="s">
        <v>98</v>
      </c>
      <c r="H314" s="30" t="s">
        <v>98</v>
      </c>
      <c r="I314" s="30" t="s">
        <v>98</v>
      </c>
      <c r="J314" s="30" t="s">
        <v>98</v>
      </c>
      <c r="K314" s="30" t="s">
        <v>109</v>
      </c>
      <c r="L314" s="30" t="s">
        <v>98</v>
      </c>
      <c r="M314" s="30" t="s">
        <v>204</v>
      </c>
      <c r="N314" s="30" t="s">
        <v>109</v>
      </c>
      <c r="O314" s="30" t="s">
        <v>98</v>
      </c>
      <c r="P314" s="30" t="s">
        <v>109</v>
      </c>
      <c r="Q314" s="30" t="s">
        <v>98</v>
      </c>
      <c r="R314" s="30" t="s">
        <v>98</v>
      </c>
      <c r="S314" s="30" t="s">
        <v>98</v>
      </c>
      <c r="T314" s="30" t="s">
        <v>98</v>
      </c>
      <c r="U314" s="30" t="s">
        <v>98</v>
      </c>
      <c r="V314" s="30" t="s">
        <v>98</v>
      </c>
      <c r="W314" s="31" t="s">
        <v>98</v>
      </c>
      <c r="X314" s="56">
        <f t="shared" si="59"/>
        <v>3</v>
      </c>
      <c r="Y314" s="45">
        <f t="shared" si="60"/>
        <v>15</v>
      </c>
    </row>
    <row r="315">
      <c r="A315" s="41" t="s">
        <v>579</v>
      </c>
      <c r="B315" s="62">
        <v>15.0</v>
      </c>
      <c r="C315" s="41" t="s">
        <v>593</v>
      </c>
      <c r="D315" s="30" t="s">
        <v>98</v>
      </c>
      <c r="E315" s="30" t="s">
        <v>98</v>
      </c>
      <c r="F315" s="30" t="s">
        <v>98</v>
      </c>
      <c r="G315" s="30" t="s">
        <v>98</v>
      </c>
      <c r="H315" s="30" t="s">
        <v>98</v>
      </c>
      <c r="I315" s="30" t="s">
        <v>98</v>
      </c>
      <c r="J315" s="30" t="s">
        <v>98</v>
      </c>
      <c r="K315" s="30" t="s">
        <v>109</v>
      </c>
      <c r="L315" s="30" t="s">
        <v>98</v>
      </c>
      <c r="M315" s="30" t="s">
        <v>98</v>
      </c>
      <c r="N315" s="30" t="s">
        <v>109</v>
      </c>
      <c r="O315" s="30" t="s">
        <v>98</v>
      </c>
      <c r="P315" s="30" t="s">
        <v>109</v>
      </c>
      <c r="Q315" s="30" t="s">
        <v>98</v>
      </c>
      <c r="R315" s="30" t="s">
        <v>98</v>
      </c>
      <c r="S315" s="30" t="s">
        <v>98</v>
      </c>
      <c r="T315" s="30" t="s">
        <v>98</v>
      </c>
      <c r="U315" s="30" t="s">
        <v>98</v>
      </c>
      <c r="V315" s="30" t="s">
        <v>98</v>
      </c>
      <c r="W315" s="31" t="s">
        <v>98</v>
      </c>
      <c r="X315" s="56">
        <f t="shared" si="59"/>
        <v>2</v>
      </c>
      <c r="Y315" s="45">
        <f t="shared" si="60"/>
        <v>17</v>
      </c>
    </row>
    <row r="316">
      <c r="A316" s="41" t="s">
        <v>579</v>
      </c>
      <c r="B316" s="62">
        <v>16.0</v>
      </c>
      <c r="C316" s="41" t="s">
        <v>594</v>
      </c>
      <c r="D316" s="30" t="s">
        <v>98</v>
      </c>
      <c r="E316" s="30" t="s">
        <v>109</v>
      </c>
      <c r="F316" s="30" t="s">
        <v>98</v>
      </c>
      <c r="G316" s="30" t="s">
        <v>98</v>
      </c>
      <c r="H316" s="30" t="s">
        <v>98</v>
      </c>
      <c r="I316" s="30" t="s">
        <v>98</v>
      </c>
      <c r="J316" s="30" t="s">
        <v>98</v>
      </c>
      <c r="K316" s="30" t="s">
        <v>109</v>
      </c>
      <c r="L316" s="30" t="s">
        <v>204</v>
      </c>
      <c r="M316" s="30" t="s">
        <v>98</v>
      </c>
      <c r="N316" s="30" t="s">
        <v>109</v>
      </c>
      <c r="O316" s="30" t="s">
        <v>98</v>
      </c>
      <c r="P316" s="30" t="s">
        <v>109</v>
      </c>
      <c r="Q316" s="30" t="s">
        <v>98</v>
      </c>
      <c r="R316" s="30" t="s">
        <v>98</v>
      </c>
      <c r="S316" s="30" t="s">
        <v>98</v>
      </c>
      <c r="T316" s="30" t="s">
        <v>98</v>
      </c>
      <c r="U316" s="30" t="s">
        <v>98</v>
      </c>
      <c r="V316" s="30" t="s">
        <v>98</v>
      </c>
      <c r="W316" s="31" t="s">
        <v>98</v>
      </c>
      <c r="X316" s="56">
        <f t="shared" si="59"/>
        <v>3</v>
      </c>
      <c r="Y316" s="45">
        <f t="shared" si="60"/>
        <v>15</v>
      </c>
    </row>
    <row r="317">
      <c r="A317" s="41" t="s">
        <v>579</v>
      </c>
      <c r="B317" s="62">
        <v>17.0</v>
      </c>
      <c r="C317" s="41" t="s">
        <v>595</v>
      </c>
      <c r="D317" s="30" t="s">
        <v>98</v>
      </c>
      <c r="E317" s="30" t="s">
        <v>98</v>
      </c>
      <c r="F317" s="30" t="s">
        <v>98</v>
      </c>
      <c r="G317" s="30" t="s">
        <v>98</v>
      </c>
      <c r="H317" s="30" t="s">
        <v>98</v>
      </c>
      <c r="I317" s="30" t="s">
        <v>98</v>
      </c>
      <c r="J317" s="30" t="s">
        <v>98</v>
      </c>
      <c r="K317" s="30" t="s">
        <v>109</v>
      </c>
      <c r="L317" s="30" t="s">
        <v>98</v>
      </c>
      <c r="M317" s="30" t="s">
        <v>98</v>
      </c>
      <c r="N317" s="30" t="s">
        <v>109</v>
      </c>
      <c r="O317" s="30" t="s">
        <v>98</v>
      </c>
      <c r="P317" s="30" t="s">
        <v>109</v>
      </c>
      <c r="Q317" s="30" t="s">
        <v>98</v>
      </c>
      <c r="R317" s="30" t="s">
        <v>98</v>
      </c>
      <c r="S317" s="30" t="s">
        <v>98</v>
      </c>
      <c r="T317" s="30" t="s">
        <v>98</v>
      </c>
      <c r="U317" s="30" t="s">
        <v>98</v>
      </c>
      <c r="V317" s="30" t="s">
        <v>98</v>
      </c>
      <c r="W317" s="31" t="s">
        <v>98</v>
      </c>
      <c r="X317" s="56">
        <f t="shared" si="59"/>
        <v>2</v>
      </c>
      <c r="Y317" s="45">
        <f t="shared" si="60"/>
        <v>17</v>
      </c>
    </row>
    <row r="318">
      <c r="A318" s="41" t="s">
        <v>579</v>
      </c>
      <c r="B318" s="62">
        <v>18.0</v>
      </c>
      <c r="C318" s="41" t="s">
        <v>596</v>
      </c>
      <c r="D318" s="30" t="s">
        <v>98</v>
      </c>
      <c r="E318" s="30" t="s">
        <v>109</v>
      </c>
      <c r="F318" s="30" t="s">
        <v>98</v>
      </c>
      <c r="G318" s="30" t="s">
        <v>98</v>
      </c>
      <c r="H318" s="30" t="s">
        <v>98</v>
      </c>
      <c r="I318" s="30" t="s">
        <v>98</v>
      </c>
      <c r="J318" s="30" t="s">
        <v>98</v>
      </c>
      <c r="K318" s="30" t="s">
        <v>109</v>
      </c>
      <c r="L318" s="30" t="s">
        <v>98</v>
      </c>
      <c r="M318" s="30" t="s">
        <v>98</v>
      </c>
      <c r="N318" s="30" t="s">
        <v>109</v>
      </c>
      <c r="O318" s="30" t="s">
        <v>98</v>
      </c>
      <c r="P318" s="30" t="s">
        <v>109</v>
      </c>
      <c r="Q318" s="30" t="s">
        <v>98</v>
      </c>
      <c r="R318" s="30" t="s">
        <v>98</v>
      </c>
      <c r="S318" s="30" t="s">
        <v>109</v>
      </c>
      <c r="T318" s="30" t="s">
        <v>109</v>
      </c>
      <c r="U318" s="30" t="s">
        <v>109</v>
      </c>
      <c r="V318" s="30" t="s">
        <v>98</v>
      </c>
      <c r="W318" s="31" t="s">
        <v>98</v>
      </c>
      <c r="X318" s="56">
        <f t="shared" si="59"/>
        <v>6</v>
      </c>
      <c r="Y318" s="45">
        <f t="shared" si="60"/>
        <v>13</v>
      </c>
    </row>
    <row r="319">
      <c r="A319" s="41" t="s">
        <v>579</v>
      </c>
      <c r="B319" s="62">
        <v>19.0</v>
      </c>
      <c r="C319" s="41" t="s">
        <v>597</v>
      </c>
      <c r="D319" s="30" t="s">
        <v>109</v>
      </c>
      <c r="E319" s="30" t="s">
        <v>109</v>
      </c>
      <c r="F319" s="30" t="s">
        <v>109</v>
      </c>
      <c r="G319" s="30" t="s">
        <v>109</v>
      </c>
      <c r="H319" s="30" t="s">
        <v>109</v>
      </c>
      <c r="I319" s="30" t="s">
        <v>109</v>
      </c>
      <c r="J319" s="30" t="s">
        <v>98</v>
      </c>
      <c r="K319" s="30" t="s">
        <v>109</v>
      </c>
      <c r="L319" s="30" t="s">
        <v>109</v>
      </c>
      <c r="M319" s="30" t="s">
        <v>109</v>
      </c>
      <c r="N319" s="30" t="s">
        <v>98</v>
      </c>
      <c r="O319" s="30" t="s">
        <v>109</v>
      </c>
      <c r="P319" s="30" t="s">
        <v>109</v>
      </c>
      <c r="Q319" s="30" t="s">
        <v>109</v>
      </c>
      <c r="R319" s="30" t="s">
        <v>109</v>
      </c>
      <c r="S319" s="30" t="s">
        <v>109</v>
      </c>
      <c r="T319" s="30" t="s">
        <v>109</v>
      </c>
      <c r="U319" s="30" t="s">
        <v>109</v>
      </c>
      <c r="V319" s="30" t="s">
        <v>109</v>
      </c>
      <c r="W319" s="31" t="s">
        <v>98</v>
      </c>
      <c r="X319" s="56">
        <f t="shared" si="59"/>
        <v>17</v>
      </c>
      <c r="Y319" s="45">
        <f t="shared" si="60"/>
        <v>2</v>
      </c>
    </row>
    <row r="320">
      <c r="A320" s="41" t="s">
        <v>579</v>
      </c>
      <c r="B320" s="62">
        <v>20.0</v>
      </c>
      <c r="C320" s="41" t="s">
        <v>598</v>
      </c>
      <c r="D320" s="30" t="s">
        <v>98</v>
      </c>
      <c r="E320" s="30" t="s">
        <v>98</v>
      </c>
      <c r="F320" s="30" t="s">
        <v>98</v>
      </c>
      <c r="G320" s="30" t="s">
        <v>98</v>
      </c>
      <c r="H320" s="30" t="s">
        <v>98</v>
      </c>
      <c r="I320" s="30" t="s">
        <v>98</v>
      </c>
      <c r="J320" s="30" t="s">
        <v>98</v>
      </c>
      <c r="K320" s="30" t="s">
        <v>109</v>
      </c>
      <c r="L320" s="30" t="s">
        <v>98</v>
      </c>
      <c r="M320" s="30" t="s">
        <v>98</v>
      </c>
      <c r="N320" s="30" t="s">
        <v>109</v>
      </c>
      <c r="O320" s="30" t="s">
        <v>98</v>
      </c>
      <c r="P320" s="30" t="s">
        <v>109</v>
      </c>
      <c r="Q320" s="30" t="s">
        <v>98</v>
      </c>
      <c r="R320" s="30" t="s">
        <v>98</v>
      </c>
      <c r="S320" s="30" t="s">
        <v>98</v>
      </c>
      <c r="T320" s="30" t="s">
        <v>98</v>
      </c>
      <c r="U320" s="30" t="s">
        <v>98</v>
      </c>
      <c r="V320" s="30" t="s">
        <v>98</v>
      </c>
      <c r="W320" s="31" t="s">
        <v>98</v>
      </c>
      <c r="X320" s="56">
        <f t="shared" si="59"/>
        <v>2</v>
      </c>
      <c r="Y320" s="45">
        <f t="shared" si="60"/>
        <v>17</v>
      </c>
    </row>
    <row r="321">
      <c r="A321" s="41" t="s">
        <v>579</v>
      </c>
      <c r="B321" s="62">
        <v>21.0</v>
      </c>
      <c r="C321" s="41" t="s">
        <v>599</v>
      </c>
      <c r="D321" s="30" t="s">
        <v>109</v>
      </c>
      <c r="E321" s="30" t="s">
        <v>109</v>
      </c>
      <c r="F321" s="30" t="s">
        <v>109</v>
      </c>
      <c r="G321" s="30" t="s">
        <v>109</v>
      </c>
      <c r="H321" s="30" t="s">
        <v>109</v>
      </c>
      <c r="I321" s="30" t="s">
        <v>109</v>
      </c>
      <c r="J321" s="30" t="s">
        <v>109</v>
      </c>
      <c r="K321" s="30" t="s">
        <v>109</v>
      </c>
      <c r="L321" s="30" t="s">
        <v>109</v>
      </c>
      <c r="M321" s="30" t="s">
        <v>109</v>
      </c>
      <c r="N321" s="30" t="s">
        <v>98</v>
      </c>
      <c r="O321" s="30" t="s">
        <v>109</v>
      </c>
      <c r="P321" s="30" t="s">
        <v>109</v>
      </c>
      <c r="Q321" s="30" t="s">
        <v>109</v>
      </c>
      <c r="R321" s="30" t="s">
        <v>109</v>
      </c>
      <c r="S321" s="30" t="s">
        <v>109</v>
      </c>
      <c r="T321" s="30" t="s">
        <v>109</v>
      </c>
      <c r="U321" s="30" t="s">
        <v>109</v>
      </c>
      <c r="V321" s="30" t="s">
        <v>109</v>
      </c>
      <c r="W321" s="31" t="s">
        <v>98</v>
      </c>
      <c r="X321" s="56">
        <f t="shared" si="59"/>
        <v>18</v>
      </c>
      <c r="Y321" s="45">
        <f t="shared" si="60"/>
        <v>1</v>
      </c>
    </row>
    <row r="322">
      <c r="A322" s="41" t="s">
        <v>579</v>
      </c>
      <c r="B322" s="62">
        <v>22.0</v>
      </c>
      <c r="C322" s="41" t="s">
        <v>245</v>
      </c>
      <c r="D322" s="30" t="s">
        <v>109</v>
      </c>
      <c r="E322" s="30" t="s">
        <v>109</v>
      </c>
      <c r="F322" s="30" t="s">
        <v>109</v>
      </c>
      <c r="G322" s="30" t="s">
        <v>109</v>
      </c>
      <c r="H322" s="30" t="s">
        <v>109</v>
      </c>
      <c r="I322" s="30" t="s">
        <v>109</v>
      </c>
      <c r="J322" s="30" t="s">
        <v>109</v>
      </c>
      <c r="K322" s="30" t="s">
        <v>109</v>
      </c>
      <c r="L322" s="30" t="s">
        <v>109</v>
      </c>
      <c r="M322" s="30" t="s">
        <v>109</v>
      </c>
      <c r="N322" s="30" t="s">
        <v>98</v>
      </c>
      <c r="O322" s="30" t="s">
        <v>109</v>
      </c>
      <c r="P322" s="30" t="s">
        <v>109</v>
      </c>
      <c r="Q322" s="30" t="s">
        <v>109</v>
      </c>
      <c r="R322" s="30" t="s">
        <v>109</v>
      </c>
      <c r="S322" s="30" t="s">
        <v>109</v>
      </c>
      <c r="T322" s="30" t="s">
        <v>109</v>
      </c>
      <c r="U322" s="30" t="s">
        <v>109</v>
      </c>
      <c r="V322" s="30" t="s">
        <v>109</v>
      </c>
      <c r="W322" s="31" t="s">
        <v>109</v>
      </c>
      <c r="X322" s="56">
        <f t="shared" si="59"/>
        <v>19</v>
      </c>
      <c r="Y322" s="45">
        <f t="shared" si="60"/>
        <v>0</v>
      </c>
    </row>
    <row r="323">
      <c r="A323" s="41" t="s">
        <v>579</v>
      </c>
      <c r="B323" s="62">
        <v>23.0</v>
      </c>
      <c r="C323" s="41" t="s">
        <v>600</v>
      </c>
      <c r="D323" s="30" t="s">
        <v>109</v>
      </c>
      <c r="E323" s="30" t="s">
        <v>109</v>
      </c>
      <c r="F323" s="30" t="s">
        <v>109</v>
      </c>
      <c r="G323" s="30" t="s">
        <v>109</v>
      </c>
      <c r="H323" s="30" t="s">
        <v>109</v>
      </c>
      <c r="I323" s="30" t="s">
        <v>109</v>
      </c>
      <c r="J323" s="30" t="s">
        <v>109</v>
      </c>
      <c r="K323" s="30" t="s">
        <v>109</v>
      </c>
      <c r="L323" s="30" t="s">
        <v>109</v>
      </c>
      <c r="M323" s="30" t="s">
        <v>109</v>
      </c>
      <c r="N323" s="30" t="s">
        <v>98</v>
      </c>
      <c r="O323" s="30" t="s">
        <v>109</v>
      </c>
      <c r="P323" s="30" t="s">
        <v>109</v>
      </c>
      <c r="Q323" s="30" t="s">
        <v>109</v>
      </c>
      <c r="R323" s="30" t="s">
        <v>109</v>
      </c>
      <c r="S323" s="30" t="s">
        <v>109</v>
      </c>
      <c r="T323" s="30" t="s">
        <v>109</v>
      </c>
      <c r="U323" s="30" t="s">
        <v>109</v>
      </c>
      <c r="V323" s="30" t="s">
        <v>109</v>
      </c>
      <c r="W323" s="31" t="s">
        <v>109</v>
      </c>
      <c r="X323" s="56">
        <f t="shared" si="59"/>
        <v>19</v>
      </c>
      <c r="Y323" s="45">
        <f t="shared" si="60"/>
        <v>0</v>
      </c>
    </row>
    <row r="324">
      <c r="A324" s="41" t="s">
        <v>579</v>
      </c>
      <c r="B324" s="62">
        <v>24.0</v>
      </c>
      <c r="C324" s="41" t="s">
        <v>601</v>
      </c>
      <c r="D324" s="30" t="s">
        <v>109</v>
      </c>
      <c r="E324" s="30" t="s">
        <v>109</v>
      </c>
      <c r="F324" s="30" t="s">
        <v>109</v>
      </c>
      <c r="G324" s="30" t="s">
        <v>109</v>
      </c>
      <c r="H324" s="30" t="s">
        <v>109</v>
      </c>
      <c r="I324" s="30" t="s">
        <v>109</v>
      </c>
      <c r="J324" s="30" t="s">
        <v>109</v>
      </c>
      <c r="K324" s="30" t="s">
        <v>109</v>
      </c>
      <c r="L324" s="30" t="s">
        <v>109</v>
      </c>
      <c r="M324" s="30" t="s">
        <v>109</v>
      </c>
      <c r="N324" s="30" t="s">
        <v>98</v>
      </c>
      <c r="O324" s="30" t="s">
        <v>109</v>
      </c>
      <c r="P324" s="30" t="s">
        <v>109</v>
      </c>
      <c r="Q324" s="30" t="s">
        <v>109</v>
      </c>
      <c r="R324" s="30" t="s">
        <v>109</v>
      </c>
      <c r="S324" s="30" t="s">
        <v>109</v>
      </c>
      <c r="T324" s="30" t="s">
        <v>204</v>
      </c>
      <c r="U324" s="30" t="s">
        <v>109</v>
      </c>
      <c r="V324" s="30" t="s">
        <v>109</v>
      </c>
      <c r="W324" s="31" t="s">
        <v>109</v>
      </c>
      <c r="X324" s="56">
        <f t="shared" si="59"/>
        <v>18</v>
      </c>
      <c r="Y324" s="45">
        <f t="shared" si="60"/>
        <v>0</v>
      </c>
    </row>
    <row r="325">
      <c r="A325" s="41" t="s">
        <v>579</v>
      </c>
      <c r="B325" s="62">
        <v>25.0</v>
      </c>
      <c r="C325" s="41" t="s">
        <v>602</v>
      </c>
      <c r="D325" s="30" t="s">
        <v>98</v>
      </c>
      <c r="E325" s="30" t="s">
        <v>98</v>
      </c>
      <c r="F325" s="30" t="s">
        <v>98</v>
      </c>
      <c r="G325" s="30" t="s">
        <v>98</v>
      </c>
      <c r="H325" s="30" t="s">
        <v>98</v>
      </c>
      <c r="I325" s="30" t="s">
        <v>98</v>
      </c>
      <c r="J325" s="30" t="s">
        <v>98</v>
      </c>
      <c r="K325" s="30" t="s">
        <v>204</v>
      </c>
      <c r="L325" s="30" t="s">
        <v>98</v>
      </c>
      <c r="M325" s="30" t="s">
        <v>98</v>
      </c>
      <c r="N325" s="30" t="s">
        <v>109</v>
      </c>
      <c r="O325" s="30" t="s">
        <v>98</v>
      </c>
      <c r="P325" s="30" t="s">
        <v>109</v>
      </c>
      <c r="Q325" s="30" t="s">
        <v>98</v>
      </c>
      <c r="R325" s="30" t="s">
        <v>98</v>
      </c>
      <c r="S325" s="30" t="s">
        <v>98</v>
      </c>
      <c r="T325" s="30" t="s">
        <v>98</v>
      </c>
      <c r="U325" s="30" t="s">
        <v>98</v>
      </c>
      <c r="V325" s="30" t="s">
        <v>98</v>
      </c>
      <c r="W325" s="31" t="s">
        <v>98</v>
      </c>
      <c r="X325" s="56">
        <f t="shared" si="59"/>
        <v>1</v>
      </c>
      <c r="Y325" s="45">
        <f t="shared" si="60"/>
        <v>17</v>
      </c>
    </row>
    <row r="326">
      <c r="A326" s="41" t="s">
        <v>579</v>
      </c>
      <c r="B326" s="62">
        <v>26.0</v>
      </c>
      <c r="C326" s="41" t="s">
        <v>603</v>
      </c>
      <c r="D326" s="30" t="s">
        <v>98</v>
      </c>
      <c r="E326" s="30" t="s">
        <v>109</v>
      </c>
      <c r="F326" s="30" t="s">
        <v>98</v>
      </c>
      <c r="G326" s="30" t="s">
        <v>98</v>
      </c>
      <c r="H326" s="30" t="s">
        <v>98</v>
      </c>
      <c r="I326" s="30" t="s">
        <v>98</v>
      </c>
      <c r="J326" s="30" t="s">
        <v>98</v>
      </c>
      <c r="K326" s="30" t="s">
        <v>109</v>
      </c>
      <c r="L326" s="30" t="s">
        <v>98</v>
      </c>
      <c r="M326" s="30" t="s">
        <v>98</v>
      </c>
      <c r="N326" s="30" t="s">
        <v>109</v>
      </c>
      <c r="O326" s="30" t="s">
        <v>98</v>
      </c>
      <c r="P326" s="30" t="s">
        <v>109</v>
      </c>
      <c r="Q326" s="30" t="s">
        <v>98</v>
      </c>
      <c r="R326" s="30" t="s">
        <v>98</v>
      </c>
      <c r="S326" s="30" t="s">
        <v>98</v>
      </c>
      <c r="T326" s="30" t="s">
        <v>98</v>
      </c>
      <c r="U326" s="30" t="s">
        <v>109</v>
      </c>
      <c r="V326" s="30" t="s">
        <v>98</v>
      </c>
      <c r="W326" s="31" t="s">
        <v>98</v>
      </c>
      <c r="X326" s="56">
        <f t="shared" si="59"/>
        <v>4</v>
      </c>
      <c r="Y326" s="45">
        <f t="shared" si="60"/>
        <v>15</v>
      </c>
    </row>
    <row r="327">
      <c r="A327" s="41" t="s">
        <v>579</v>
      </c>
      <c r="B327" s="62">
        <v>27.0</v>
      </c>
      <c r="C327" s="41" t="s">
        <v>604</v>
      </c>
      <c r="D327" s="30" t="s">
        <v>204</v>
      </c>
      <c r="E327" s="30" t="s">
        <v>109</v>
      </c>
      <c r="F327" s="30" t="s">
        <v>109</v>
      </c>
      <c r="G327" s="30" t="s">
        <v>109</v>
      </c>
      <c r="H327" s="30" t="s">
        <v>109</v>
      </c>
      <c r="I327" s="30" t="s">
        <v>109</v>
      </c>
      <c r="J327" s="30" t="s">
        <v>109</v>
      </c>
      <c r="K327" s="30" t="s">
        <v>109</v>
      </c>
      <c r="L327" s="30" t="s">
        <v>109</v>
      </c>
      <c r="M327" s="30" t="s">
        <v>109</v>
      </c>
      <c r="N327" s="30" t="s">
        <v>98</v>
      </c>
      <c r="O327" s="30" t="s">
        <v>109</v>
      </c>
      <c r="P327" s="30" t="s">
        <v>109</v>
      </c>
      <c r="Q327" s="30" t="s">
        <v>109</v>
      </c>
      <c r="R327" s="30" t="s">
        <v>109</v>
      </c>
      <c r="S327" s="30" t="s">
        <v>109</v>
      </c>
      <c r="T327" s="30" t="s">
        <v>109</v>
      </c>
      <c r="U327" s="30" t="s">
        <v>109</v>
      </c>
      <c r="V327" s="30" t="s">
        <v>109</v>
      </c>
      <c r="W327" s="31" t="s">
        <v>109</v>
      </c>
      <c r="X327" s="56">
        <f t="shared" si="59"/>
        <v>18</v>
      </c>
      <c r="Y327" s="45">
        <f t="shared" si="60"/>
        <v>0</v>
      </c>
    </row>
    <row r="328">
      <c r="A328" s="21"/>
      <c r="B328" s="63" t="s">
        <v>605</v>
      </c>
      <c r="C328" s="38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3"/>
      <c r="X328" s="42"/>
      <c r="Y328" s="42"/>
    </row>
    <row r="329">
      <c r="A329" s="41" t="s">
        <v>605</v>
      </c>
      <c r="B329" s="62">
        <v>1.0</v>
      </c>
      <c r="C329" s="41" t="s">
        <v>606</v>
      </c>
      <c r="D329" s="30" t="s">
        <v>98</v>
      </c>
      <c r="E329" s="30" t="s">
        <v>109</v>
      </c>
      <c r="F329" s="30" t="s">
        <v>98</v>
      </c>
      <c r="G329" s="30" t="s">
        <v>98</v>
      </c>
      <c r="H329" s="30" t="s">
        <v>98</v>
      </c>
      <c r="I329" s="30" t="s">
        <v>98</v>
      </c>
      <c r="J329" s="30" t="s">
        <v>98</v>
      </c>
      <c r="K329" s="30" t="s">
        <v>109</v>
      </c>
      <c r="L329" s="30" t="s">
        <v>98</v>
      </c>
      <c r="M329" s="30" t="s">
        <v>98</v>
      </c>
      <c r="N329" s="30" t="s">
        <v>109</v>
      </c>
      <c r="O329" s="30" t="s">
        <v>98</v>
      </c>
      <c r="P329" s="30" t="s">
        <v>109</v>
      </c>
      <c r="Q329" s="30" t="s">
        <v>98</v>
      </c>
      <c r="R329" s="30" t="s">
        <v>98</v>
      </c>
      <c r="S329" s="30" t="s">
        <v>98</v>
      </c>
      <c r="T329" s="30" t="s">
        <v>109</v>
      </c>
      <c r="U329" s="30" t="s">
        <v>98</v>
      </c>
      <c r="V329" s="30" t="s">
        <v>98</v>
      </c>
      <c r="W329" s="31" t="s">
        <v>98</v>
      </c>
      <c r="X329" s="56">
        <f t="shared" ref="X329:X341" si="61">countif(D329:M329,"Y")+countif(O329:W329,"Y")</f>
        <v>4</v>
      </c>
      <c r="Y329" s="45">
        <f t="shared" ref="Y329:Y341" si="62">COUNTIF(D329:M329,"N")+COUNTIF(O329:W329,"N")</f>
        <v>15</v>
      </c>
    </row>
    <row r="330">
      <c r="A330" s="41" t="s">
        <v>605</v>
      </c>
      <c r="B330" s="62">
        <v>2.0</v>
      </c>
      <c r="C330" s="41" t="s">
        <v>607</v>
      </c>
      <c r="D330" s="30" t="s">
        <v>109</v>
      </c>
      <c r="E330" s="30" t="s">
        <v>109</v>
      </c>
      <c r="F330" s="30" t="s">
        <v>109</v>
      </c>
      <c r="G330" s="30" t="s">
        <v>109</v>
      </c>
      <c r="H330" s="30" t="s">
        <v>109</v>
      </c>
      <c r="I330" s="30" t="s">
        <v>109</v>
      </c>
      <c r="J330" s="30" t="s">
        <v>109</v>
      </c>
      <c r="K330" s="30" t="s">
        <v>109</v>
      </c>
      <c r="L330" s="30" t="s">
        <v>109</v>
      </c>
      <c r="M330" s="30" t="s">
        <v>109</v>
      </c>
      <c r="N330" s="30" t="s">
        <v>98</v>
      </c>
      <c r="O330" s="30" t="s">
        <v>109</v>
      </c>
      <c r="P330" s="30" t="s">
        <v>109</v>
      </c>
      <c r="Q330" s="30" t="s">
        <v>109</v>
      </c>
      <c r="R330" s="30" t="s">
        <v>109</v>
      </c>
      <c r="S330" s="30" t="s">
        <v>109</v>
      </c>
      <c r="T330" s="30" t="s">
        <v>109</v>
      </c>
      <c r="U330" s="30" t="s">
        <v>109</v>
      </c>
      <c r="V330" s="30" t="s">
        <v>109</v>
      </c>
      <c r="W330" s="31" t="s">
        <v>109</v>
      </c>
      <c r="X330" s="56">
        <f t="shared" si="61"/>
        <v>19</v>
      </c>
      <c r="Y330" s="45">
        <f t="shared" si="62"/>
        <v>0</v>
      </c>
    </row>
    <row r="331">
      <c r="A331" s="41" t="s">
        <v>605</v>
      </c>
      <c r="B331" s="62">
        <v>3.0</v>
      </c>
      <c r="C331" s="41" t="s">
        <v>608</v>
      </c>
      <c r="D331" s="30" t="s">
        <v>109</v>
      </c>
      <c r="E331" s="30" t="s">
        <v>109</v>
      </c>
      <c r="F331" s="30" t="s">
        <v>109</v>
      </c>
      <c r="G331" s="30" t="s">
        <v>98</v>
      </c>
      <c r="H331" s="30" t="s">
        <v>98</v>
      </c>
      <c r="I331" s="30" t="s">
        <v>109</v>
      </c>
      <c r="J331" s="30" t="s">
        <v>98</v>
      </c>
      <c r="K331" s="30" t="s">
        <v>204</v>
      </c>
      <c r="L331" s="30" t="s">
        <v>98</v>
      </c>
      <c r="M331" s="30" t="s">
        <v>98</v>
      </c>
      <c r="N331" s="30" t="s">
        <v>109</v>
      </c>
      <c r="O331" s="30" t="s">
        <v>109</v>
      </c>
      <c r="P331" s="30" t="s">
        <v>98</v>
      </c>
      <c r="Q331" s="30" t="s">
        <v>98</v>
      </c>
      <c r="R331" s="30" t="s">
        <v>98</v>
      </c>
      <c r="S331" s="30" t="s">
        <v>98</v>
      </c>
      <c r="T331" s="30" t="s">
        <v>98</v>
      </c>
      <c r="U331" s="30" t="s">
        <v>98</v>
      </c>
      <c r="V331" s="30" t="s">
        <v>98</v>
      </c>
      <c r="W331" s="31" t="s">
        <v>98</v>
      </c>
      <c r="X331" s="56">
        <f t="shared" si="61"/>
        <v>5</v>
      </c>
      <c r="Y331" s="45">
        <f t="shared" si="62"/>
        <v>13</v>
      </c>
    </row>
    <row r="332">
      <c r="A332" s="41" t="s">
        <v>605</v>
      </c>
      <c r="B332" s="62">
        <v>4.0</v>
      </c>
      <c r="C332" s="41" t="s">
        <v>609</v>
      </c>
      <c r="D332" s="30" t="s">
        <v>98</v>
      </c>
      <c r="E332" s="30" t="s">
        <v>109</v>
      </c>
      <c r="F332" s="30" t="s">
        <v>98</v>
      </c>
      <c r="G332" s="30" t="s">
        <v>98</v>
      </c>
      <c r="H332" s="30" t="s">
        <v>98</v>
      </c>
      <c r="I332" s="30" t="s">
        <v>98</v>
      </c>
      <c r="J332" s="30" t="s">
        <v>98</v>
      </c>
      <c r="K332" s="30" t="s">
        <v>109</v>
      </c>
      <c r="L332" s="30" t="s">
        <v>98</v>
      </c>
      <c r="M332" s="30" t="s">
        <v>98</v>
      </c>
      <c r="N332" s="30" t="s">
        <v>109</v>
      </c>
      <c r="O332" s="30" t="s">
        <v>98</v>
      </c>
      <c r="P332" s="30" t="s">
        <v>109</v>
      </c>
      <c r="Q332" s="30" t="s">
        <v>98</v>
      </c>
      <c r="R332" s="30" t="s">
        <v>98</v>
      </c>
      <c r="S332" s="30" t="s">
        <v>98</v>
      </c>
      <c r="T332" s="30" t="s">
        <v>98</v>
      </c>
      <c r="U332" s="30" t="s">
        <v>98</v>
      </c>
      <c r="V332" s="30" t="s">
        <v>98</v>
      </c>
      <c r="W332" s="31" t="s">
        <v>98</v>
      </c>
      <c r="X332" s="56">
        <f t="shared" si="61"/>
        <v>3</v>
      </c>
      <c r="Y332" s="45">
        <f t="shared" si="62"/>
        <v>16</v>
      </c>
    </row>
    <row r="333">
      <c r="A333" s="41" t="s">
        <v>605</v>
      </c>
      <c r="B333" s="62">
        <v>5.0</v>
      </c>
      <c r="C333" s="41" t="s">
        <v>610</v>
      </c>
      <c r="D333" s="30" t="s">
        <v>109</v>
      </c>
      <c r="E333" s="30" t="s">
        <v>109</v>
      </c>
      <c r="F333" s="30" t="s">
        <v>109</v>
      </c>
      <c r="G333" s="30" t="s">
        <v>109</v>
      </c>
      <c r="H333" s="30" t="s">
        <v>109</v>
      </c>
      <c r="I333" s="30" t="s">
        <v>109</v>
      </c>
      <c r="J333" s="30" t="s">
        <v>109</v>
      </c>
      <c r="K333" s="30" t="s">
        <v>109</v>
      </c>
      <c r="L333" s="30" t="s">
        <v>109</v>
      </c>
      <c r="M333" s="30" t="s">
        <v>109</v>
      </c>
      <c r="N333" s="30" t="s">
        <v>98</v>
      </c>
      <c r="O333" s="30" t="s">
        <v>109</v>
      </c>
      <c r="P333" s="30" t="s">
        <v>109</v>
      </c>
      <c r="Q333" s="30" t="s">
        <v>109</v>
      </c>
      <c r="R333" s="30" t="s">
        <v>109</v>
      </c>
      <c r="S333" s="30" t="s">
        <v>109</v>
      </c>
      <c r="T333" s="30" t="s">
        <v>109</v>
      </c>
      <c r="U333" s="30" t="s">
        <v>109</v>
      </c>
      <c r="V333" s="30" t="s">
        <v>109</v>
      </c>
      <c r="W333" s="31" t="s">
        <v>109</v>
      </c>
      <c r="X333" s="56">
        <f t="shared" si="61"/>
        <v>19</v>
      </c>
      <c r="Y333" s="45">
        <f t="shared" si="62"/>
        <v>0</v>
      </c>
    </row>
    <row r="334">
      <c r="A334" s="41" t="s">
        <v>605</v>
      </c>
      <c r="B334" s="62">
        <v>6.0</v>
      </c>
      <c r="C334" s="41" t="s">
        <v>611</v>
      </c>
      <c r="D334" s="30" t="s">
        <v>109</v>
      </c>
      <c r="E334" s="30" t="s">
        <v>109</v>
      </c>
      <c r="F334" s="30" t="s">
        <v>109</v>
      </c>
      <c r="G334" s="30" t="s">
        <v>109</v>
      </c>
      <c r="H334" s="30" t="s">
        <v>109</v>
      </c>
      <c r="I334" s="30" t="s">
        <v>109</v>
      </c>
      <c r="J334" s="30" t="s">
        <v>109</v>
      </c>
      <c r="K334" s="30" t="s">
        <v>109</v>
      </c>
      <c r="L334" s="30" t="s">
        <v>109</v>
      </c>
      <c r="M334" s="30" t="s">
        <v>109</v>
      </c>
      <c r="N334" s="30" t="s">
        <v>98</v>
      </c>
      <c r="O334" s="30" t="s">
        <v>109</v>
      </c>
      <c r="P334" s="30" t="s">
        <v>109</v>
      </c>
      <c r="Q334" s="30" t="s">
        <v>109</v>
      </c>
      <c r="R334" s="30" t="s">
        <v>109</v>
      </c>
      <c r="S334" s="30" t="s">
        <v>109</v>
      </c>
      <c r="T334" s="30" t="s">
        <v>109</v>
      </c>
      <c r="U334" s="30" t="s">
        <v>109</v>
      </c>
      <c r="V334" s="30" t="s">
        <v>109</v>
      </c>
      <c r="W334" s="31" t="s">
        <v>109</v>
      </c>
      <c r="X334" s="56">
        <f t="shared" si="61"/>
        <v>19</v>
      </c>
      <c r="Y334" s="45">
        <f t="shared" si="62"/>
        <v>0</v>
      </c>
    </row>
    <row r="335">
      <c r="A335" s="41" t="s">
        <v>605</v>
      </c>
      <c r="B335" s="62">
        <v>7.0</v>
      </c>
      <c r="C335" s="41" t="s">
        <v>612</v>
      </c>
      <c r="D335" s="30" t="s">
        <v>109</v>
      </c>
      <c r="E335" s="30" t="s">
        <v>109</v>
      </c>
      <c r="F335" s="30" t="s">
        <v>109</v>
      </c>
      <c r="G335" s="30" t="s">
        <v>109</v>
      </c>
      <c r="H335" s="30" t="s">
        <v>109</v>
      </c>
      <c r="I335" s="30" t="s">
        <v>109</v>
      </c>
      <c r="J335" s="30" t="s">
        <v>109</v>
      </c>
      <c r="K335" s="30" t="s">
        <v>109</v>
      </c>
      <c r="L335" s="30" t="s">
        <v>109</v>
      </c>
      <c r="M335" s="30" t="s">
        <v>109</v>
      </c>
      <c r="N335" s="30" t="s">
        <v>98</v>
      </c>
      <c r="O335" s="30" t="s">
        <v>109</v>
      </c>
      <c r="P335" s="30" t="s">
        <v>109</v>
      </c>
      <c r="Q335" s="30" t="s">
        <v>109</v>
      </c>
      <c r="R335" s="30" t="s">
        <v>109</v>
      </c>
      <c r="S335" s="30" t="s">
        <v>109</v>
      </c>
      <c r="T335" s="30" t="s">
        <v>109</v>
      </c>
      <c r="U335" s="30" t="s">
        <v>109</v>
      </c>
      <c r="V335" s="30" t="s">
        <v>109</v>
      </c>
      <c r="W335" s="31" t="s">
        <v>109</v>
      </c>
      <c r="X335" s="56">
        <f t="shared" si="61"/>
        <v>19</v>
      </c>
      <c r="Y335" s="45">
        <f t="shared" si="62"/>
        <v>0</v>
      </c>
    </row>
    <row r="336">
      <c r="A336" s="41" t="s">
        <v>605</v>
      </c>
      <c r="B336" s="62">
        <v>8.0</v>
      </c>
      <c r="C336" s="41" t="s">
        <v>613</v>
      </c>
      <c r="D336" s="30" t="s">
        <v>109</v>
      </c>
      <c r="E336" s="30" t="s">
        <v>109</v>
      </c>
      <c r="F336" s="30" t="s">
        <v>109</v>
      </c>
      <c r="G336" s="30" t="s">
        <v>109</v>
      </c>
      <c r="H336" s="30" t="s">
        <v>109</v>
      </c>
      <c r="I336" s="30" t="s">
        <v>204</v>
      </c>
      <c r="J336" s="30" t="s">
        <v>109</v>
      </c>
      <c r="K336" s="30" t="s">
        <v>109</v>
      </c>
      <c r="L336" s="30" t="s">
        <v>109</v>
      </c>
      <c r="M336" s="30" t="s">
        <v>109</v>
      </c>
      <c r="N336" s="30" t="s">
        <v>98</v>
      </c>
      <c r="O336" s="30" t="s">
        <v>109</v>
      </c>
      <c r="P336" s="30" t="s">
        <v>204</v>
      </c>
      <c r="Q336" s="30" t="s">
        <v>109</v>
      </c>
      <c r="R336" s="30" t="s">
        <v>109</v>
      </c>
      <c r="S336" s="30" t="s">
        <v>109</v>
      </c>
      <c r="T336" s="30" t="s">
        <v>109</v>
      </c>
      <c r="U336" s="30" t="s">
        <v>109</v>
      </c>
      <c r="V336" s="30" t="s">
        <v>109</v>
      </c>
      <c r="W336" s="31" t="s">
        <v>109</v>
      </c>
      <c r="X336" s="56">
        <f t="shared" si="61"/>
        <v>17</v>
      </c>
      <c r="Y336" s="45">
        <f t="shared" si="62"/>
        <v>0</v>
      </c>
    </row>
    <row r="337">
      <c r="A337" s="41" t="s">
        <v>605</v>
      </c>
      <c r="B337" s="62">
        <v>9.0</v>
      </c>
      <c r="C337" s="41" t="s">
        <v>253</v>
      </c>
      <c r="D337" s="30" t="s">
        <v>109</v>
      </c>
      <c r="E337" s="30" t="s">
        <v>109</v>
      </c>
      <c r="F337" s="30" t="s">
        <v>109</v>
      </c>
      <c r="G337" s="30" t="s">
        <v>109</v>
      </c>
      <c r="H337" s="30" t="s">
        <v>109</v>
      </c>
      <c r="I337" s="30" t="s">
        <v>109</v>
      </c>
      <c r="J337" s="30" t="s">
        <v>109</v>
      </c>
      <c r="K337" s="30" t="s">
        <v>109</v>
      </c>
      <c r="L337" s="30" t="s">
        <v>109</v>
      </c>
      <c r="M337" s="30" t="s">
        <v>109</v>
      </c>
      <c r="N337" s="30" t="s">
        <v>98</v>
      </c>
      <c r="O337" s="30" t="s">
        <v>109</v>
      </c>
      <c r="P337" s="30" t="s">
        <v>109</v>
      </c>
      <c r="Q337" s="30" t="s">
        <v>109</v>
      </c>
      <c r="R337" s="30" t="s">
        <v>109</v>
      </c>
      <c r="S337" s="30" t="s">
        <v>109</v>
      </c>
      <c r="T337" s="30" t="s">
        <v>109</v>
      </c>
      <c r="U337" s="30" t="s">
        <v>109</v>
      </c>
      <c r="V337" s="30" t="s">
        <v>109</v>
      </c>
      <c r="W337" s="31" t="s">
        <v>109</v>
      </c>
      <c r="X337" s="56">
        <f t="shared" si="61"/>
        <v>19</v>
      </c>
      <c r="Y337" s="45">
        <f t="shared" si="62"/>
        <v>0</v>
      </c>
    </row>
    <row r="338">
      <c r="A338" s="41" t="s">
        <v>605</v>
      </c>
      <c r="B338" s="62">
        <v>10.0</v>
      </c>
      <c r="C338" s="41" t="s">
        <v>251</v>
      </c>
      <c r="D338" s="30" t="s">
        <v>109</v>
      </c>
      <c r="E338" s="30" t="s">
        <v>109</v>
      </c>
      <c r="F338" s="30" t="s">
        <v>109</v>
      </c>
      <c r="G338" s="30" t="s">
        <v>109</v>
      </c>
      <c r="H338" s="30" t="s">
        <v>109</v>
      </c>
      <c r="I338" s="30" t="s">
        <v>109</v>
      </c>
      <c r="J338" s="30" t="s">
        <v>109</v>
      </c>
      <c r="K338" s="30" t="s">
        <v>109</v>
      </c>
      <c r="L338" s="30" t="s">
        <v>109</v>
      </c>
      <c r="M338" s="30" t="s">
        <v>109</v>
      </c>
      <c r="N338" s="30" t="s">
        <v>98</v>
      </c>
      <c r="O338" s="30" t="s">
        <v>109</v>
      </c>
      <c r="P338" s="30" t="s">
        <v>109</v>
      </c>
      <c r="Q338" s="30" t="s">
        <v>109</v>
      </c>
      <c r="R338" s="30" t="s">
        <v>109</v>
      </c>
      <c r="S338" s="30" t="s">
        <v>109</v>
      </c>
      <c r="T338" s="30" t="s">
        <v>109</v>
      </c>
      <c r="U338" s="30" t="s">
        <v>109</v>
      </c>
      <c r="V338" s="30" t="s">
        <v>109</v>
      </c>
      <c r="W338" s="31" t="s">
        <v>109</v>
      </c>
      <c r="X338" s="56">
        <f t="shared" si="61"/>
        <v>19</v>
      </c>
      <c r="Y338" s="45">
        <f t="shared" si="62"/>
        <v>0</v>
      </c>
    </row>
    <row r="339">
      <c r="A339" s="41" t="s">
        <v>605</v>
      </c>
      <c r="B339" s="62">
        <v>11.0</v>
      </c>
      <c r="C339" s="41" t="s">
        <v>614</v>
      </c>
      <c r="D339" s="30" t="s">
        <v>109</v>
      </c>
      <c r="E339" s="30" t="s">
        <v>109</v>
      </c>
      <c r="F339" s="30" t="s">
        <v>109</v>
      </c>
      <c r="G339" s="30" t="s">
        <v>109</v>
      </c>
      <c r="H339" s="30" t="s">
        <v>109</v>
      </c>
      <c r="I339" s="30" t="s">
        <v>109</v>
      </c>
      <c r="J339" s="30" t="s">
        <v>109</v>
      </c>
      <c r="K339" s="30" t="s">
        <v>109</v>
      </c>
      <c r="L339" s="30" t="s">
        <v>109</v>
      </c>
      <c r="M339" s="30" t="s">
        <v>204</v>
      </c>
      <c r="N339" s="30" t="s">
        <v>98</v>
      </c>
      <c r="O339" s="30" t="s">
        <v>109</v>
      </c>
      <c r="P339" s="30" t="s">
        <v>109</v>
      </c>
      <c r="Q339" s="30" t="s">
        <v>109</v>
      </c>
      <c r="R339" s="30" t="s">
        <v>109</v>
      </c>
      <c r="S339" s="30" t="s">
        <v>109</v>
      </c>
      <c r="T339" s="30" t="s">
        <v>109</v>
      </c>
      <c r="U339" s="30" t="s">
        <v>109</v>
      </c>
      <c r="V339" s="30" t="s">
        <v>109</v>
      </c>
      <c r="W339" s="31" t="s">
        <v>109</v>
      </c>
      <c r="X339" s="56">
        <f t="shared" si="61"/>
        <v>18</v>
      </c>
      <c r="Y339" s="45">
        <f t="shared" si="62"/>
        <v>0</v>
      </c>
    </row>
    <row r="340">
      <c r="A340" s="41" t="s">
        <v>605</v>
      </c>
      <c r="B340" s="62">
        <v>12.0</v>
      </c>
      <c r="C340" s="41" t="s">
        <v>615</v>
      </c>
      <c r="D340" s="30" t="s">
        <v>98</v>
      </c>
      <c r="E340" s="30" t="s">
        <v>109</v>
      </c>
      <c r="F340" s="30" t="s">
        <v>98</v>
      </c>
      <c r="G340" s="30" t="s">
        <v>98</v>
      </c>
      <c r="H340" s="30" t="s">
        <v>98</v>
      </c>
      <c r="I340" s="30" t="s">
        <v>98</v>
      </c>
      <c r="J340" s="30" t="s">
        <v>98</v>
      </c>
      <c r="K340" s="30" t="s">
        <v>109</v>
      </c>
      <c r="L340" s="30" t="s">
        <v>98</v>
      </c>
      <c r="M340" s="30" t="s">
        <v>98</v>
      </c>
      <c r="N340" s="30" t="s">
        <v>109</v>
      </c>
      <c r="O340" s="30" t="s">
        <v>98</v>
      </c>
      <c r="P340" s="30" t="s">
        <v>109</v>
      </c>
      <c r="Q340" s="30" t="s">
        <v>98</v>
      </c>
      <c r="R340" s="30" t="s">
        <v>98</v>
      </c>
      <c r="S340" s="30" t="s">
        <v>98</v>
      </c>
      <c r="T340" s="30" t="s">
        <v>98</v>
      </c>
      <c r="U340" s="30" t="s">
        <v>98</v>
      </c>
      <c r="V340" s="30" t="s">
        <v>98</v>
      </c>
      <c r="W340" s="31" t="s">
        <v>98</v>
      </c>
      <c r="X340" s="56">
        <f t="shared" si="61"/>
        <v>3</v>
      </c>
      <c r="Y340" s="45">
        <f t="shared" si="62"/>
        <v>16</v>
      </c>
    </row>
    <row r="341">
      <c r="A341" s="41" t="s">
        <v>605</v>
      </c>
      <c r="B341" s="62">
        <v>13.0</v>
      </c>
      <c r="C341" s="41" t="s">
        <v>252</v>
      </c>
      <c r="D341" s="30" t="s">
        <v>109</v>
      </c>
      <c r="E341" s="30" t="s">
        <v>109</v>
      </c>
      <c r="F341" s="30" t="s">
        <v>109</v>
      </c>
      <c r="G341" s="30" t="s">
        <v>109</v>
      </c>
      <c r="H341" s="30" t="s">
        <v>109</v>
      </c>
      <c r="I341" s="30" t="s">
        <v>109</v>
      </c>
      <c r="J341" s="30" t="s">
        <v>109</v>
      </c>
      <c r="K341" s="30" t="s">
        <v>109</v>
      </c>
      <c r="L341" s="30" t="s">
        <v>109</v>
      </c>
      <c r="M341" s="30" t="s">
        <v>109</v>
      </c>
      <c r="N341" s="30" t="s">
        <v>98</v>
      </c>
      <c r="O341" s="30" t="s">
        <v>109</v>
      </c>
      <c r="P341" s="30" t="s">
        <v>109</v>
      </c>
      <c r="Q341" s="30" t="s">
        <v>109</v>
      </c>
      <c r="R341" s="30" t="s">
        <v>109</v>
      </c>
      <c r="S341" s="30" t="s">
        <v>109</v>
      </c>
      <c r="T341" s="30" t="s">
        <v>109</v>
      </c>
      <c r="U341" s="30" t="s">
        <v>109</v>
      </c>
      <c r="V341" s="30" t="s">
        <v>109</v>
      </c>
      <c r="W341" s="31" t="s">
        <v>109</v>
      </c>
      <c r="X341" s="56">
        <f t="shared" si="61"/>
        <v>19</v>
      </c>
      <c r="Y341" s="45">
        <f t="shared" si="62"/>
        <v>0</v>
      </c>
    </row>
    <row r="342">
      <c r="A342" s="21"/>
      <c r="B342" s="63" t="s">
        <v>616</v>
      </c>
      <c r="C342" s="38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3"/>
      <c r="X342" s="42"/>
      <c r="Y342" s="42"/>
    </row>
    <row r="343">
      <c r="A343" s="41" t="s">
        <v>616</v>
      </c>
      <c r="B343" s="62">
        <v>0.0</v>
      </c>
      <c r="C343" s="41" t="s">
        <v>617</v>
      </c>
      <c r="D343" s="30" t="s">
        <v>109</v>
      </c>
      <c r="E343" s="30" t="s">
        <v>109</v>
      </c>
      <c r="F343" s="30" t="s">
        <v>109</v>
      </c>
      <c r="G343" s="30" t="s">
        <v>109</v>
      </c>
      <c r="H343" s="30" t="s">
        <v>109</v>
      </c>
      <c r="I343" s="30" t="s">
        <v>109</v>
      </c>
      <c r="J343" s="30" t="s">
        <v>109</v>
      </c>
      <c r="K343" s="30" t="s">
        <v>109</v>
      </c>
      <c r="L343" s="30" t="s">
        <v>109</v>
      </c>
      <c r="M343" s="30" t="s">
        <v>109</v>
      </c>
      <c r="N343" s="30" t="s">
        <v>98</v>
      </c>
      <c r="O343" s="30" t="s">
        <v>109</v>
      </c>
      <c r="P343" s="30" t="s">
        <v>109</v>
      </c>
      <c r="Q343" s="30" t="s">
        <v>109</v>
      </c>
      <c r="R343" s="30" t="s">
        <v>109</v>
      </c>
      <c r="S343" s="30" t="s">
        <v>109</v>
      </c>
      <c r="T343" s="30" t="s">
        <v>109</v>
      </c>
      <c r="U343" s="30" t="s">
        <v>109</v>
      </c>
      <c r="V343" s="30" t="s">
        <v>109</v>
      </c>
      <c r="W343" s="31" t="s">
        <v>109</v>
      </c>
      <c r="X343" s="56">
        <f>countif(D343:M343,"Y")+countif(O343:W343,"Y")</f>
        <v>19</v>
      </c>
      <c r="Y343" s="45">
        <f>COUNTIF(D343:M343,"N")+COUNTIF(O343:W343,"N")</f>
        <v>0</v>
      </c>
    </row>
    <row r="344">
      <c r="A344" s="21"/>
      <c r="B344" s="63" t="s">
        <v>618</v>
      </c>
      <c r="C344" s="38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3"/>
      <c r="X344" s="42"/>
      <c r="Y344" s="42"/>
    </row>
    <row r="345">
      <c r="A345" s="41" t="s">
        <v>618</v>
      </c>
      <c r="B345" s="62">
        <v>1.0</v>
      </c>
      <c r="C345" s="41" t="s">
        <v>619</v>
      </c>
      <c r="D345" s="30" t="s">
        <v>109</v>
      </c>
      <c r="E345" s="30" t="s">
        <v>109</v>
      </c>
      <c r="F345" s="30" t="s">
        <v>109</v>
      </c>
      <c r="G345" s="30" t="s">
        <v>109</v>
      </c>
      <c r="H345" s="30" t="s">
        <v>109</v>
      </c>
      <c r="I345" s="30" t="s">
        <v>109</v>
      </c>
      <c r="J345" s="30" t="s">
        <v>109</v>
      </c>
      <c r="K345" s="30" t="s">
        <v>109</v>
      </c>
      <c r="L345" s="30" t="s">
        <v>109</v>
      </c>
      <c r="M345" s="30" t="s">
        <v>109</v>
      </c>
      <c r="N345" s="30" t="s">
        <v>98</v>
      </c>
      <c r="O345" s="30" t="s">
        <v>109</v>
      </c>
      <c r="P345" s="30" t="s">
        <v>109</v>
      </c>
      <c r="Q345" s="30" t="s">
        <v>109</v>
      </c>
      <c r="R345" s="30" t="s">
        <v>109</v>
      </c>
      <c r="S345" s="30" t="s">
        <v>109</v>
      </c>
      <c r="T345" s="30" t="s">
        <v>109</v>
      </c>
      <c r="U345" s="30" t="s">
        <v>109</v>
      </c>
      <c r="V345" s="30" t="s">
        <v>109</v>
      </c>
      <c r="W345" s="31" t="s">
        <v>109</v>
      </c>
      <c r="X345" s="56">
        <f t="shared" ref="X345:X360" si="63">countif(D345:M345,"Y")+countif(O345:W345,"Y")</f>
        <v>19</v>
      </c>
      <c r="Y345" s="45">
        <f t="shared" ref="Y345:Y360" si="64">COUNTIF(D345:M345,"N")+COUNTIF(O345:W345,"N")</f>
        <v>0</v>
      </c>
    </row>
    <row r="346">
      <c r="A346" s="41" t="s">
        <v>618</v>
      </c>
      <c r="B346" s="62">
        <v>2.0</v>
      </c>
      <c r="C346" s="41" t="s">
        <v>620</v>
      </c>
      <c r="D346" s="30" t="s">
        <v>109</v>
      </c>
      <c r="E346" s="30" t="s">
        <v>109</v>
      </c>
      <c r="F346" s="30" t="s">
        <v>109</v>
      </c>
      <c r="G346" s="30" t="s">
        <v>109</v>
      </c>
      <c r="H346" s="30" t="s">
        <v>109</v>
      </c>
      <c r="I346" s="30" t="s">
        <v>109</v>
      </c>
      <c r="J346" s="30" t="s">
        <v>109</v>
      </c>
      <c r="K346" s="30" t="s">
        <v>109</v>
      </c>
      <c r="L346" s="30" t="s">
        <v>109</v>
      </c>
      <c r="M346" s="30" t="s">
        <v>109</v>
      </c>
      <c r="N346" s="30" t="s">
        <v>98</v>
      </c>
      <c r="O346" s="30" t="s">
        <v>109</v>
      </c>
      <c r="P346" s="30" t="s">
        <v>109</v>
      </c>
      <c r="Q346" s="30" t="s">
        <v>109</v>
      </c>
      <c r="R346" s="30" t="s">
        <v>109</v>
      </c>
      <c r="S346" s="30" t="s">
        <v>109</v>
      </c>
      <c r="T346" s="30" t="s">
        <v>109</v>
      </c>
      <c r="U346" s="30" t="s">
        <v>109</v>
      </c>
      <c r="V346" s="30" t="s">
        <v>109</v>
      </c>
      <c r="W346" s="31" t="s">
        <v>109</v>
      </c>
      <c r="X346" s="56">
        <f t="shared" si="63"/>
        <v>19</v>
      </c>
      <c r="Y346" s="45">
        <f t="shared" si="64"/>
        <v>0</v>
      </c>
    </row>
    <row r="347">
      <c r="A347" s="41" t="s">
        <v>618</v>
      </c>
      <c r="B347" s="62">
        <v>3.0</v>
      </c>
      <c r="C347" s="41" t="s">
        <v>257</v>
      </c>
      <c r="D347" s="30" t="s">
        <v>98</v>
      </c>
      <c r="E347" s="30" t="s">
        <v>109</v>
      </c>
      <c r="F347" s="30" t="s">
        <v>98</v>
      </c>
      <c r="G347" s="30" t="s">
        <v>98</v>
      </c>
      <c r="H347" s="30" t="s">
        <v>98</v>
      </c>
      <c r="I347" s="30" t="s">
        <v>98</v>
      </c>
      <c r="J347" s="30" t="s">
        <v>98</v>
      </c>
      <c r="K347" s="30" t="s">
        <v>109</v>
      </c>
      <c r="L347" s="30" t="s">
        <v>98</v>
      </c>
      <c r="M347" s="30" t="s">
        <v>98</v>
      </c>
      <c r="N347" s="30" t="s">
        <v>109</v>
      </c>
      <c r="O347" s="30" t="s">
        <v>98</v>
      </c>
      <c r="P347" s="30" t="s">
        <v>109</v>
      </c>
      <c r="Q347" s="30" t="s">
        <v>98</v>
      </c>
      <c r="R347" s="30" t="s">
        <v>98</v>
      </c>
      <c r="S347" s="30" t="s">
        <v>109</v>
      </c>
      <c r="T347" s="30" t="s">
        <v>109</v>
      </c>
      <c r="U347" s="30" t="s">
        <v>109</v>
      </c>
      <c r="V347" s="30" t="s">
        <v>98</v>
      </c>
      <c r="W347" s="31" t="s">
        <v>98</v>
      </c>
      <c r="X347" s="56">
        <f t="shared" si="63"/>
        <v>6</v>
      </c>
      <c r="Y347" s="45">
        <f t="shared" si="64"/>
        <v>13</v>
      </c>
    </row>
    <row r="348">
      <c r="A348" s="41" t="s">
        <v>618</v>
      </c>
      <c r="B348" s="62">
        <v>4.0</v>
      </c>
      <c r="C348" s="41" t="s">
        <v>621</v>
      </c>
      <c r="D348" s="30" t="s">
        <v>109</v>
      </c>
      <c r="E348" s="30" t="s">
        <v>109</v>
      </c>
      <c r="F348" s="30" t="s">
        <v>109</v>
      </c>
      <c r="G348" s="30" t="s">
        <v>109</v>
      </c>
      <c r="H348" s="30" t="s">
        <v>109</v>
      </c>
      <c r="I348" s="30" t="s">
        <v>109</v>
      </c>
      <c r="J348" s="30" t="s">
        <v>109</v>
      </c>
      <c r="K348" s="30" t="s">
        <v>109</v>
      </c>
      <c r="L348" s="30" t="s">
        <v>109</v>
      </c>
      <c r="M348" s="30" t="s">
        <v>109</v>
      </c>
      <c r="N348" s="30" t="s">
        <v>98</v>
      </c>
      <c r="O348" s="30" t="s">
        <v>109</v>
      </c>
      <c r="P348" s="30" t="s">
        <v>109</v>
      </c>
      <c r="Q348" s="30" t="s">
        <v>109</v>
      </c>
      <c r="R348" s="30" t="s">
        <v>109</v>
      </c>
      <c r="S348" s="30" t="s">
        <v>109</v>
      </c>
      <c r="T348" s="30" t="s">
        <v>109</v>
      </c>
      <c r="U348" s="30" t="s">
        <v>109</v>
      </c>
      <c r="V348" s="30" t="s">
        <v>109</v>
      </c>
      <c r="W348" s="31" t="s">
        <v>109</v>
      </c>
      <c r="X348" s="56">
        <f t="shared" si="63"/>
        <v>19</v>
      </c>
      <c r="Y348" s="45">
        <f t="shared" si="64"/>
        <v>0</v>
      </c>
    </row>
    <row r="349">
      <c r="A349" s="41" t="s">
        <v>618</v>
      </c>
      <c r="B349" s="62">
        <v>5.0</v>
      </c>
      <c r="C349" s="41" t="s">
        <v>622</v>
      </c>
      <c r="D349" s="30" t="s">
        <v>109</v>
      </c>
      <c r="E349" s="30" t="s">
        <v>109</v>
      </c>
      <c r="F349" s="30" t="s">
        <v>109</v>
      </c>
      <c r="G349" s="30" t="s">
        <v>109</v>
      </c>
      <c r="H349" s="30" t="s">
        <v>109</v>
      </c>
      <c r="I349" s="30" t="s">
        <v>109</v>
      </c>
      <c r="J349" s="30" t="s">
        <v>109</v>
      </c>
      <c r="K349" s="30" t="s">
        <v>109</v>
      </c>
      <c r="L349" s="30" t="s">
        <v>109</v>
      </c>
      <c r="M349" s="30" t="s">
        <v>109</v>
      </c>
      <c r="N349" s="30" t="s">
        <v>98</v>
      </c>
      <c r="O349" s="30" t="s">
        <v>109</v>
      </c>
      <c r="P349" s="30" t="s">
        <v>109</v>
      </c>
      <c r="Q349" s="30" t="s">
        <v>109</v>
      </c>
      <c r="R349" s="30" t="s">
        <v>109</v>
      </c>
      <c r="S349" s="30" t="s">
        <v>109</v>
      </c>
      <c r="T349" s="30" t="s">
        <v>109</v>
      </c>
      <c r="U349" s="30" t="s">
        <v>109</v>
      </c>
      <c r="V349" s="30" t="s">
        <v>109</v>
      </c>
      <c r="W349" s="31" t="s">
        <v>109</v>
      </c>
      <c r="X349" s="56">
        <f t="shared" si="63"/>
        <v>19</v>
      </c>
      <c r="Y349" s="45">
        <f t="shared" si="64"/>
        <v>0</v>
      </c>
    </row>
    <row r="350">
      <c r="A350" s="41" t="s">
        <v>618</v>
      </c>
      <c r="B350" s="62">
        <v>6.0</v>
      </c>
      <c r="C350" s="41" t="s">
        <v>623</v>
      </c>
      <c r="D350" s="30" t="s">
        <v>109</v>
      </c>
      <c r="E350" s="30" t="s">
        <v>109</v>
      </c>
      <c r="F350" s="30" t="s">
        <v>109</v>
      </c>
      <c r="G350" s="30" t="s">
        <v>109</v>
      </c>
      <c r="H350" s="30" t="s">
        <v>109</v>
      </c>
      <c r="I350" s="30" t="s">
        <v>109</v>
      </c>
      <c r="J350" s="30" t="s">
        <v>109</v>
      </c>
      <c r="K350" s="30" t="s">
        <v>109</v>
      </c>
      <c r="L350" s="30" t="s">
        <v>109</v>
      </c>
      <c r="M350" s="30" t="s">
        <v>109</v>
      </c>
      <c r="N350" s="30" t="s">
        <v>98</v>
      </c>
      <c r="O350" s="30" t="s">
        <v>109</v>
      </c>
      <c r="P350" s="30" t="s">
        <v>109</v>
      </c>
      <c r="Q350" s="30" t="s">
        <v>109</v>
      </c>
      <c r="R350" s="30" t="s">
        <v>109</v>
      </c>
      <c r="S350" s="30" t="s">
        <v>109</v>
      </c>
      <c r="T350" s="30" t="s">
        <v>109</v>
      </c>
      <c r="U350" s="30" t="s">
        <v>109</v>
      </c>
      <c r="V350" s="30" t="s">
        <v>109</v>
      </c>
      <c r="W350" s="31" t="s">
        <v>109</v>
      </c>
      <c r="X350" s="56">
        <f t="shared" si="63"/>
        <v>19</v>
      </c>
      <c r="Y350" s="45">
        <f t="shared" si="64"/>
        <v>0</v>
      </c>
    </row>
    <row r="351">
      <c r="A351" s="41" t="s">
        <v>618</v>
      </c>
      <c r="B351" s="62">
        <v>7.0</v>
      </c>
      <c r="C351" s="41" t="s">
        <v>624</v>
      </c>
      <c r="D351" s="30" t="s">
        <v>109</v>
      </c>
      <c r="E351" s="30" t="s">
        <v>109</v>
      </c>
      <c r="F351" s="30" t="s">
        <v>109</v>
      </c>
      <c r="G351" s="30" t="s">
        <v>109</v>
      </c>
      <c r="H351" s="30" t="s">
        <v>109</v>
      </c>
      <c r="I351" s="30" t="s">
        <v>109</v>
      </c>
      <c r="J351" s="30" t="s">
        <v>109</v>
      </c>
      <c r="K351" s="30" t="s">
        <v>109</v>
      </c>
      <c r="L351" s="30" t="s">
        <v>109</v>
      </c>
      <c r="M351" s="30" t="s">
        <v>109</v>
      </c>
      <c r="N351" s="30" t="s">
        <v>98</v>
      </c>
      <c r="O351" s="30" t="s">
        <v>109</v>
      </c>
      <c r="P351" s="30" t="s">
        <v>109</v>
      </c>
      <c r="Q351" s="30" t="s">
        <v>109</v>
      </c>
      <c r="R351" s="30" t="s">
        <v>109</v>
      </c>
      <c r="S351" s="30" t="s">
        <v>109</v>
      </c>
      <c r="T351" s="30" t="s">
        <v>109</v>
      </c>
      <c r="U351" s="30" t="s">
        <v>109</v>
      </c>
      <c r="V351" s="30" t="s">
        <v>109</v>
      </c>
      <c r="W351" s="31" t="s">
        <v>109</v>
      </c>
      <c r="X351" s="56">
        <f t="shared" si="63"/>
        <v>19</v>
      </c>
      <c r="Y351" s="45">
        <f t="shared" si="64"/>
        <v>0</v>
      </c>
    </row>
    <row r="352">
      <c r="A352" s="41" t="s">
        <v>618</v>
      </c>
      <c r="B352" s="62">
        <v>8.0</v>
      </c>
      <c r="C352" s="41" t="s">
        <v>256</v>
      </c>
      <c r="D352" s="30" t="s">
        <v>109</v>
      </c>
      <c r="E352" s="30" t="s">
        <v>109</v>
      </c>
      <c r="F352" s="30" t="s">
        <v>109</v>
      </c>
      <c r="G352" s="30" t="s">
        <v>109</v>
      </c>
      <c r="H352" s="30" t="s">
        <v>109</v>
      </c>
      <c r="I352" s="30" t="s">
        <v>109</v>
      </c>
      <c r="J352" s="30" t="s">
        <v>109</v>
      </c>
      <c r="K352" s="30" t="s">
        <v>109</v>
      </c>
      <c r="L352" s="30" t="s">
        <v>109</v>
      </c>
      <c r="M352" s="30" t="s">
        <v>109</v>
      </c>
      <c r="N352" s="30" t="s">
        <v>98</v>
      </c>
      <c r="O352" s="30" t="s">
        <v>109</v>
      </c>
      <c r="P352" s="30" t="s">
        <v>109</v>
      </c>
      <c r="Q352" s="30" t="s">
        <v>109</v>
      </c>
      <c r="R352" s="30" t="s">
        <v>109</v>
      </c>
      <c r="S352" s="30" t="s">
        <v>109</v>
      </c>
      <c r="T352" s="30" t="s">
        <v>109</v>
      </c>
      <c r="U352" s="30" t="s">
        <v>109</v>
      </c>
      <c r="V352" s="30" t="s">
        <v>109</v>
      </c>
      <c r="W352" s="31" t="s">
        <v>109</v>
      </c>
      <c r="X352" s="56">
        <f t="shared" si="63"/>
        <v>19</v>
      </c>
      <c r="Y352" s="45">
        <f t="shared" si="64"/>
        <v>0</v>
      </c>
    </row>
    <row r="353">
      <c r="A353" s="41" t="s">
        <v>618</v>
      </c>
      <c r="B353" s="62">
        <v>9.0</v>
      </c>
      <c r="C353" s="41" t="s">
        <v>625</v>
      </c>
      <c r="D353" s="30" t="s">
        <v>98</v>
      </c>
      <c r="E353" s="30" t="s">
        <v>98</v>
      </c>
      <c r="F353" s="30" t="s">
        <v>98</v>
      </c>
      <c r="G353" s="30" t="s">
        <v>98</v>
      </c>
      <c r="H353" s="30" t="s">
        <v>98</v>
      </c>
      <c r="I353" s="30" t="s">
        <v>98</v>
      </c>
      <c r="J353" s="30" t="s">
        <v>98</v>
      </c>
      <c r="K353" s="30" t="s">
        <v>109</v>
      </c>
      <c r="L353" s="30" t="s">
        <v>98</v>
      </c>
      <c r="M353" s="30" t="s">
        <v>98</v>
      </c>
      <c r="N353" s="30" t="s">
        <v>109</v>
      </c>
      <c r="O353" s="30" t="s">
        <v>98</v>
      </c>
      <c r="P353" s="30" t="s">
        <v>109</v>
      </c>
      <c r="Q353" s="30" t="s">
        <v>98</v>
      </c>
      <c r="R353" s="30" t="s">
        <v>98</v>
      </c>
      <c r="S353" s="30" t="s">
        <v>98</v>
      </c>
      <c r="T353" s="30" t="s">
        <v>98</v>
      </c>
      <c r="U353" s="30" t="s">
        <v>98</v>
      </c>
      <c r="V353" s="30" t="s">
        <v>98</v>
      </c>
      <c r="W353" s="31" t="s">
        <v>98</v>
      </c>
      <c r="X353" s="56">
        <f t="shared" si="63"/>
        <v>2</v>
      </c>
      <c r="Y353" s="45">
        <f t="shared" si="64"/>
        <v>17</v>
      </c>
    </row>
    <row r="354">
      <c r="A354" s="41" t="s">
        <v>618</v>
      </c>
      <c r="B354" s="62">
        <v>10.0</v>
      </c>
      <c r="C354" s="41" t="s">
        <v>626</v>
      </c>
      <c r="D354" s="30" t="s">
        <v>109</v>
      </c>
      <c r="E354" s="30" t="s">
        <v>109</v>
      </c>
      <c r="F354" s="30" t="s">
        <v>109</v>
      </c>
      <c r="G354" s="30" t="s">
        <v>109</v>
      </c>
      <c r="H354" s="30" t="s">
        <v>109</v>
      </c>
      <c r="I354" s="30" t="s">
        <v>109</v>
      </c>
      <c r="J354" s="30" t="s">
        <v>109</v>
      </c>
      <c r="K354" s="30" t="s">
        <v>109</v>
      </c>
      <c r="L354" s="30" t="s">
        <v>109</v>
      </c>
      <c r="M354" s="30" t="s">
        <v>109</v>
      </c>
      <c r="N354" s="30" t="s">
        <v>98</v>
      </c>
      <c r="O354" s="30" t="s">
        <v>109</v>
      </c>
      <c r="P354" s="30" t="s">
        <v>109</v>
      </c>
      <c r="Q354" s="30" t="s">
        <v>109</v>
      </c>
      <c r="R354" s="30" t="s">
        <v>109</v>
      </c>
      <c r="S354" s="30" t="s">
        <v>109</v>
      </c>
      <c r="T354" s="30" t="s">
        <v>109</v>
      </c>
      <c r="U354" s="30" t="s">
        <v>109</v>
      </c>
      <c r="V354" s="30" t="s">
        <v>109</v>
      </c>
      <c r="W354" s="31" t="s">
        <v>109</v>
      </c>
      <c r="X354" s="56">
        <f t="shared" si="63"/>
        <v>19</v>
      </c>
      <c r="Y354" s="45">
        <f t="shared" si="64"/>
        <v>0</v>
      </c>
    </row>
    <row r="355">
      <c r="A355" s="41" t="s">
        <v>618</v>
      </c>
      <c r="B355" s="62">
        <v>11.0</v>
      </c>
      <c r="C355" s="41" t="s">
        <v>627</v>
      </c>
      <c r="D355" s="30" t="s">
        <v>98</v>
      </c>
      <c r="E355" s="30" t="s">
        <v>98</v>
      </c>
      <c r="F355" s="30" t="s">
        <v>98</v>
      </c>
      <c r="G355" s="30" t="s">
        <v>98</v>
      </c>
      <c r="H355" s="30" t="s">
        <v>98</v>
      </c>
      <c r="I355" s="30" t="s">
        <v>98</v>
      </c>
      <c r="J355" s="30" t="s">
        <v>98</v>
      </c>
      <c r="K355" s="30" t="s">
        <v>109</v>
      </c>
      <c r="L355" s="30" t="s">
        <v>98</v>
      </c>
      <c r="M355" s="30" t="s">
        <v>98</v>
      </c>
      <c r="N355" s="30" t="s">
        <v>109</v>
      </c>
      <c r="O355" s="30" t="s">
        <v>98</v>
      </c>
      <c r="P355" s="30" t="s">
        <v>109</v>
      </c>
      <c r="Q355" s="30" t="s">
        <v>98</v>
      </c>
      <c r="R355" s="30" t="s">
        <v>98</v>
      </c>
      <c r="S355" s="30" t="s">
        <v>98</v>
      </c>
      <c r="T355" s="30" t="s">
        <v>98</v>
      </c>
      <c r="U355" s="30" t="s">
        <v>98</v>
      </c>
      <c r="V355" s="30" t="s">
        <v>98</v>
      </c>
      <c r="W355" s="31" t="s">
        <v>98</v>
      </c>
      <c r="X355" s="56">
        <f t="shared" si="63"/>
        <v>2</v>
      </c>
      <c r="Y355" s="45">
        <f t="shared" si="64"/>
        <v>17</v>
      </c>
    </row>
    <row r="356">
      <c r="A356" s="41" t="s">
        <v>618</v>
      </c>
      <c r="B356" s="62">
        <v>12.0</v>
      </c>
      <c r="C356" s="41" t="s">
        <v>628</v>
      </c>
      <c r="D356" s="30" t="s">
        <v>109</v>
      </c>
      <c r="E356" s="30" t="s">
        <v>109</v>
      </c>
      <c r="F356" s="30" t="s">
        <v>109</v>
      </c>
      <c r="G356" s="30" t="s">
        <v>109</v>
      </c>
      <c r="H356" s="30" t="s">
        <v>109</v>
      </c>
      <c r="I356" s="30" t="s">
        <v>109</v>
      </c>
      <c r="J356" s="30" t="s">
        <v>109</v>
      </c>
      <c r="K356" s="30" t="s">
        <v>109</v>
      </c>
      <c r="L356" s="30" t="s">
        <v>109</v>
      </c>
      <c r="M356" s="30" t="s">
        <v>109</v>
      </c>
      <c r="N356" s="30" t="s">
        <v>204</v>
      </c>
      <c r="O356" s="30" t="s">
        <v>109</v>
      </c>
      <c r="P356" s="30" t="s">
        <v>109</v>
      </c>
      <c r="Q356" s="30" t="s">
        <v>109</v>
      </c>
      <c r="R356" s="30" t="s">
        <v>109</v>
      </c>
      <c r="S356" s="30" t="s">
        <v>109</v>
      </c>
      <c r="T356" s="30" t="s">
        <v>109</v>
      </c>
      <c r="U356" s="30" t="s">
        <v>109</v>
      </c>
      <c r="V356" s="30" t="s">
        <v>109</v>
      </c>
      <c r="W356" s="31" t="s">
        <v>109</v>
      </c>
      <c r="X356" s="56">
        <f t="shared" si="63"/>
        <v>19</v>
      </c>
      <c r="Y356" s="45">
        <f t="shared" si="64"/>
        <v>0</v>
      </c>
    </row>
    <row r="357">
      <c r="A357" s="41" t="s">
        <v>618</v>
      </c>
      <c r="B357" s="62">
        <v>13.0</v>
      </c>
      <c r="C357" s="41" t="s">
        <v>629</v>
      </c>
      <c r="D357" s="30" t="s">
        <v>98</v>
      </c>
      <c r="E357" s="30" t="s">
        <v>204</v>
      </c>
      <c r="F357" s="30" t="s">
        <v>204</v>
      </c>
      <c r="G357" s="30" t="s">
        <v>204</v>
      </c>
      <c r="H357" s="30" t="s">
        <v>204</v>
      </c>
      <c r="I357" s="30" t="s">
        <v>98</v>
      </c>
      <c r="J357" s="30" t="s">
        <v>98</v>
      </c>
      <c r="K357" s="30" t="s">
        <v>204</v>
      </c>
      <c r="L357" s="30" t="s">
        <v>98</v>
      </c>
      <c r="M357" s="30" t="s">
        <v>98</v>
      </c>
      <c r="N357" s="30" t="s">
        <v>109</v>
      </c>
      <c r="O357" s="30" t="s">
        <v>98</v>
      </c>
      <c r="P357" s="30" t="s">
        <v>109</v>
      </c>
      <c r="Q357" s="30" t="s">
        <v>98</v>
      </c>
      <c r="R357" s="30" t="s">
        <v>98</v>
      </c>
      <c r="S357" s="30" t="s">
        <v>98</v>
      </c>
      <c r="T357" s="30" t="s">
        <v>98</v>
      </c>
      <c r="U357" s="30" t="s">
        <v>98</v>
      </c>
      <c r="V357" s="30" t="s">
        <v>98</v>
      </c>
      <c r="W357" s="31" t="s">
        <v>98</v>
      </c>
      <c r="X357" s="56">
        <f t="shared" si="63"/>
        <v>1</v>
      </c>
      <c r="Y357" s="45">
        <f t="shared" si="64"/>
        <v>13</v>
      </c>
    </row>
    <row r="358">
      <c r="A358" s="41" t="s">
        <v>618</v>
      </c>
      <c r="B358" s="62">
        <v>14.0</v>
      </c>
      <c r="C358" s="41" t="s">
        <v>630</v>
      </c>
      <c r="D358" s="30" t="s">
        <v>109</v>
      </c>
      <c r="E358" s="30" t="s">
        <v>109</v>
      </c>
      <c r="F358" s="30" t="s">
        <v>109</v>
      </c>
      <c r="G358" s="30" t="s">
        <v>109</v>
      </c>
      <c r="H358" s="30" t="s">
        <v>109</v>
      </c>
      <c r="I358" s="30" t="s">
        <v>109</v>
      </c>
      <c r="J358" s="30" t="s">
        <v>109</v>
      </c>
      <c r="K358" s="30" t="s">
        <v>109</v>
      </c>
      <c r="L358" s="30" t="s">
        <v>109</v>
      </c>
      <c r="M358" s="30" t="s">
        <v>109</v>
      </c>
      <c r="N358" s="30" t="s">
        <v>98</v>
      </c>
      <c r="O358" s="30" t="s">
        <v>109</v>
      </c>
      <c r="P358" s="30" t="s">
        <v>109</v>
      </c>
      <c r="Q358" s="30" t="s">
        <v>109</v>
      </c>
      <c r="R358" s="30" t="s">
        <v>109</v>
      </c>
      <c r="S358" s="30" t="s">
        <v>109</v>
      </c>
      <c r="T358" s="30" t="s">
        <v>109</v>
      </c>
      <c r="U358" s="30" t="s">
        <v>109</v>
      </c>
      <c r="V358" s="30" t="s">
        <v>109</v>
      </c>
      <c r="W358" s="31" t="s">
        <v>109</v>
      </c>
      <c r="X358" s="56">
        <f t="shared" si="63"/>
        <v>19</v>
      </c>
      <c r="Y358" s="45">
        <f t="shared" si="64"/>
        <v>0</v>
      </c>
    </row>
    <row r="359">
      <c r="A359" s="41" t="s">
        <v>618</v>
      </c>
      <c r="B359" s="62">
        <v>15.0</v>
      </c>
      <c r="C359" s="41" t="s">
        <v>255</v>
      </c>
      <c r="D359" s="30" t="s">
        <v>109</v>
      </c>
      <c r="E359" s="30" t="s">
        <v>109</v>
      </c>
      <c r="F359" s="30" t="s">
        <v>109</v>
      </c>
      <c r="G359" s="30" t="s">
        <v>109</v>
      </c>
      <c r="H359" s="30" t="s">
        <v>109</v>
      </c>
      <c r="I359" s="30" t="s">
        <v>109</v>
      </c>
      <c r="J359" s="30" t="s">
        <v>109</v>
      </c>
      <c r="K359" s="30" t="s">
        <v>109</v>
      </c>
      <c r="L359" s="30" t="s">
        <v>109</v>
      </c>
      <c r="M359" s="30" t="s">
        <v>109</v>
      </c>
      <c r="N359" s="30" t="s">
        <v>98</v>
      </c>
      <c r="O359" s="30" t="s">
        <v>109</v>
      </c>
      <c r="P359" s="30" t="s">
        <v>109</v>
      </c>
      <c r="Q359" s="30" t="s">
        <v>109</v>
      </c>
      <c r="R359" s="30" t="s">
        <v>109</v>
      </c>
      <c r="S359" s="30" t="s">
        <v>109</v>
      </c>
      <c r="T359" s="30" t="s">
        <v>109</v>
      </c>
      <c r="U359" s="30" t="s">
        <v>109</v>
      </c>
      <c r="V359" s="30" t="s">
        <v>109</v>
      </c>
      <c r="W359" s="31" t="s">
        <v>109</v>
      </c>
      <c r="X359" s="56">
        <f t="shared" si="63"/>
        <v>19</v>
      </c>
      <c r="Y359" s="45">
        <f t="shared" si="64"/>
        <v>0</v>
      </c>
    </row>
    <row r="360">
      <c r="A360" s="41" t="s">
        <v>618</v>
      </c>
      <c r="B360" s="62">
        <v>16.0</v>
      </c>
      <c r="C360" s="41" t="s">
        <v>631</v>
      </c>
      <c r="D360" s="30" t="s">
        <v>109</v>
      </c>
      <c r="E360" s="30" t="s">
        <v>109</v>
      </c>
      <c r="F360" s="30" t="s">
        <v>109</v>
      </c>
      <c r="G360" s="30" t="s">
        <v>109</v>
      </c>
      <c r="H360" s="30" t="s">
        <v>109</v>
      </c>
      <c r="I360" s="30" t="s">
        <v>109</v>
      </c>
      <c r="J360" s="30" t="s">
        <v>109</v>
      </c>
      <c r="K360" s="30" t="s">
        <v>109</v>
      </c>
      <c r="L360" s="30" t="s">
        <v>109</v>
      </c>
      <c r="M360" s="30" t="s">
        <v>204</v>
      </c>
      <c r="N360" s="30" t="s">
        <v>98</v>
      </c>
      <c r="O360" s="30" t="s">
        <v>109</v>
      </c>
      <c r="P360" s="30" t="s">
        <v>109</v>
      </c>
      <c r="Q360" s="30" t="s">
        <v>109</v>
      </c>
      <c r="R360" s="30" t="s">
        <v>204</v>
      </c>
      <c r="S360" s="30" t="s">
        <v>109</v>
      </c>
      <c r="T360" s="30" t="s">
        <v>109</v>
      </c>
      <c r="U360" s="30" t="s">
        <v>204</v>
      </c>
      <c r="V360" s="30" t="s">
        <v>204</v>
      </c>
      <c r="W360" s="31" t="s">
        <v>204</v>
      </c>
      <c r="X360" s="56">
        <f t="shared" si="63"/>
        <v>14</v>
      </c>
      <c r="Y360" s="45">
        <f t="shared" si="64"/>
        <v>0</v>
      </c>
    </row>
    <row r="361">
      <c r="A361" s="21"/>
      <c r="B361" s="63" t="s">
        <v>632</v>
      </c>
      <c r="C361" s="38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3"/>
      <c r="X361" s="42"/>
      <c r="Y361" s="42"/>
    </row>
    <row r="362">
      <c r="A362" s="41" t="s">
        <v>632</v>
      </c>
      <c r="B362" s="62">
        <v>1.0</v>
      </c>
      <c r="C362" s="41" t="s">
        <v>633</v>
      </c>
      <c r="D362" s="30" t="s">
        <v>109</v>
      </c>
      <c r="E362" s="30" t="s">
        <v>109</v>
      </c>
      <c r="F362" s="30" t="s">
        <v>109</v>
      </c>
      <c r="G362" s="30" t="s">
        <v>109</v>
      </c>
      <c r="H362" s="30" t="s">
        <v>109</v>
      </c>
      <c r="I362" s="30" t="s">
        <v>109</v>
      </c>
      <c r="J362" s="30" t="s">
        <v>109</v>
      </c>
      <c r="K362" s="30" t="s">
        <v>109</v>
      </c>
      <c r="L362" s="30" t="s">
        <v>109</v>
      </c>
      <c r="M362" s="30" t="s">
        <v>109</v>
      </c>
      <c r="N362" s="30" t="s">
        <v>204</v>
      </c>
      <c r="O362" s="30" t="s">
        <v>204</v>
      </c>
      <c r="P362" s="30" t="s">
        <v>204</v>
      </c>
      <c r="Q362" s="30" t="s">
        <v>204</v>
      </c>
      <c r="R362" s="30" t="s">
        <v>204</v>
      </c>
      <c r="S362" s="30" t="s">
        <v>204</v>
      </c>
      <c r="T362" s="30" t="s">
        <v>204</v>
      </c>
      <c r="U362" s="30" t="s">
        <v>204</v>
      </c>
      <c r="V362" s="30" t="s">
        <v>204</v>
      </c>
      <c r="W362" s="31" t="s">
        <v>109</v>
      </c>
      <c r="X362" s="56">
        <f t="shared" ref="X362:X366" si="65">countif(D362:M362,"Y")+countif(O362:W362,"Y")</f>
        <v>11</v>
      </c>
      <c r="Y362" s="45">
        <f t="shared" ref="Y362:Y366" si="66">COUNTIF(D362:M362,"N")+COUNTIF(O362:W362,"N")</f>
        <v>0</v>
      </c>
    </row>
    <row r="363">
      <c r="A363" s="41" t="s">
        <v>632</v>
      </c>
      <c r="B363" s="62">
        <v>2.0</v>
      </c>
      <c r="C363" s="41" t="s">
        <v>634</v>
      </c>
      <c r="D363" s="30" t="s">
        <v>109</v>
      </c>
      <c r="E363" s="30" t="s">
        <v>109</v>
      </c>
      <c r="F363" s="30" t="s">
        <v>109</v>
      </c>
      <c r="G363" s="30" t="s">
        <v>109</v>
      </c>
      <c r="H363" s="30" t="s">
        <v>109</v>
      </c>
      <c r="I363" s="30" t="s">
        <v>109</v>
      </c>
      <c r="J363" s="30" t="s">
        <v>109</v>
      </c>
      <c r="K363" s="30" t="s">
        <v>109</v>
      </c>
      <c r="L363" s="30" t="s">
        <v>109</v>
      </c>
      <c r="M363" s="30" t="s">
        <v>109</v>
      </c>
      <c r="N363" s="30" t="s">
        <v>98</v>
      </c>
      <c r="O363" s="30" t="s">
        <v>109</v>
      </c>
      <c r="P363" s="30" t="s">
        <v>109</v>
      </c>
      <c r="Q363" s="30" t="s">
        <v>109</v>
      </c>
      <c r="R363" s="30" t="s">
        <v>109</v>
      </c>
      <c r="S363" s="30" t="s">
        <v>109</v>
      </c>
      <c r="T363" s="30" t="s">
        <v>109</v>
      </c>
      <c r="U363" s="30" t="s">
        <v>109</v>
      </c>
      <c r="V363" s="30" t="s">
        <v>204</v>
      </c>
      <c r="W363" s="31" t="s">
        <v>109</v>
      </c>
      <c r="X363" s="56">
        <f t="shared" si="65"/>
        <v>18</v>
      </c>
      <c r="Y363" s="45">
        <f t="shared" si="66"/>
        <v>0</v>
      </c>
    </row>
    <row r="364">
      <c r="A364" s="41" t="s">
        <v>632</v>
      </c>
      <c r="B364" s="62">
        <v>3.0</v>
      </c>
      <c r="C364" s="41" t="s">
        <v>259</v>
      </c>
      <c r="D364" s="30" t="s">
        <v>109</v>
      </c>
      <c r="E364" s="30" t="s">
        <v>109</v>
      </c>
      <c r="F364" s="30" t="s">
        <v>109</v>
      </c>
      <c r="G364" s="30" t="s">
        <v>109</v>
      </c>
      <c r="H364" s="30" t="s">
        <v>109</v>
      </c>
      <c r="I364" s="30" t="s">
        <v>109</v>
      </c>
      <c r="J364" s="30" t="s">
        <v>109</v>
      </c>
      <c r="K364" s="30" t="s">
        <v>109</v>
      </c>
      <c r="L364" s="30" t="s">
        <v>109</v>
      </c>
      <c r="M364" s="30" t="s">
        <v>109</v>
      </c>
      <c r="N364" s="30" t="s">
        <v>98</v>
      </c>
      <c r="O364" s="30" t="s">
        <v>109</v>
      </c>
      <c r="P364" s="30" t="s">
        <v>109</v>
      </c>
      <c r="Q364" s="30" t="s">
        <v>109</v>
      </c>
      <c r="R364" s="30" t="s">
        <v>109</v>
      </c>
      <c r="S364" s="30" t="s">
        <v>109</v>
      </c>
      <c r="T364" s="30" t="s">
        <v>109</v>
      </c>
      <c r="U364" s="30" t="s">
        <v>109</v>
      </c>
      <c r="V364" s="30" t="s">
        <v>109</v>
      </c>
      <c r="W364" s="31" t="s">
        <v>109</v>
      </c>
      <c r="X364" s="56">
        <f t="shared" si="65"/>
        <v>19</v>
      </c>
      <c r="Y364" s="45">
        <f t="shared" si="66"/>
        <v>0</v>
      </c>
    </row>
    <row r="365">
      <c r="A365" s="41" t="s">
        <v>632</v>
      </c>
      <c r="B365" s="62">
        <v>4.0</v>
      </c>
      <c r="C365" s="41" t="s">
        <v>635</v>
      </c>
      <c r="D365" s="30" t="s">
        <v>109</v>
      </c>
      <c r="E365" s="30" t="s">
        <v>109</v>
      </c>
      <c r="F365" s="30" t="s">
        <v>109</v>
      </c>
      <c r="G365" s="30" t="s">
        <v>109</v>
      </c>
      <c r="H365" s="30" t="s">
        <v>109</v>
      </c>
      <c r="I365" s="30" t="s">
        <v>109</v>
      </c>
      <c r="J365" s="30" t="s">
        <v>109</v>
      </c>
      <c r="K365" s="30" t="s">
        <v>109</v>
      </c>
      <c r="L365" s="30" t="s">
        <v>109</v>
      </c>
      <c r="M365" s="30" t="s">
        <v>109</v>
      </c>
      <c r="N365" s="30" t="s">
        <v>98</v>
      </c>
      <c r="O365" s="30" t="s">
        <v>109</v>
      </c>
      <c r="P365" s="30" t="s">
        <v>109</v>
      </c>
      <c r="Q365" s="30" t="s">
        <v>109</v>
      </c>
      <c r="R365" s="30" t="s">
        <v>109</v>
      </c>
      <c r="S365" s="30" t="s">
        <v>109</v>
      </c>
      <c r="T365" s="30" t="s">
        <v>109</v>
      </c>
      <c r="U365" s="30" t="s">
        <v>109</v>
      </c>
      <c r="V365" s="30" t="s">
        <v>109</v>
      </c>
      <c r="W365" s="31" t="s">
        <v>109</v>
      </c>
      <c r="X365" s="56">
        <f t="shared" si="65"/>
        <v>19</v>
      </c>
      <c r="Y365" s="45">
        <f t="shared" si="66"/>
        <v>0</v>
      </c>
    </row>
    <row r="366">
      <c r="A366" s="41" t="s">
        <v>632</v>
      </c>
      <c r="B366" s="62">
        <v>5.0</v>
      </c>
      <c r="C366" s="41" t="s">
        <v>636</v>
      </c>
      <c r="D366" s="30" t="s">
        <v>109</v>
      </c>
      <c r="E366" s="30" t="s">
        <v>109</v>
      </c>
      <c r="F366" s="30" t="s">
        <v>109</v>
      </c>
      <c r="G366" s="30" t="s">
        <v>109</v>
      </c>
      <c r="H366" s="30" t="s">
        <v>109</v>
      </c>
      <c r="I366" s="30" t="s">
        <v>109</v>
      </c>
      <c r="J366" s="30" t="s">
        <v>98</v>
      </c>
      <c r="K366" s="30" t="s">
        <v>109</v>
      </c>
      <c r="L366" s="30" t="s">
        <v>109</v>
      </c>
      <c r="M366" s="30" t="s">
        <v>109</v>
      </c>
      <c r="N366" s="30" t="s">
        <v>98</v>
      </c>
      <c r="O366" s="30" t="s">
        <v>109</v>
      </c>
      <c r="P366" s="30" t="s">
        <v>109</v>
      </c>
      <c r="Q366" s="30" t="s">
        <v>109</v>
      </c>
      <c r="R366" s="30" t="s">
        <v>109</v>
      </c>
      <c r="S366" s="30" t="s">
        <v>109</v>
      </c>
      <c r="T366" s="30" t="s">
        <v>109</v>
      </c>
      <c r="U366" s="30" t="s">
        <v>109</v>
      </c>
      <c r="V366" s="30" t="s">
        <v>109</v>
      </c>
      <c r="W366" s="31" t="s">
        <v>109</v>
      </c>
      <c r="X366" s="56">
        <f t="shared" si="65"/>
        <v>18</v>
      </c>
      <c r="Y366" s="45">
        <f t="shared" si="66"/>
        <v>1</v>
      </c>
    </row>
    <row r="367">
      <c r="A367" s="21"/>
      <c r="B367" s="63" t="s">
        <v>637</v>
      </c>
      <c r="C367" s="38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3"/>
      <c r="X367" s="42"/>
      <c r="Y367" s="42"/>
    </row>
    <row r="368">
      <c r="A368" s="41" t="s">
        <v>637</v>
      </c>
      <c r="B368" s="62">
        <v>1.0</v>
      </c>
      <c r="C368" s="41" t="s">
        <v>638</v>
      </c>
      <c r="D368" s="30" t="s">
        <v>98</v>
      </c>
      <c r="E368" s="30" t="s">
        <v>98</v>
      </c>
      <c r="F368" s="30" t="s">
        <v>98</v>
      </c>
      <c r="G368" s="30" t="s">
        <v>98</v>
      </c>
      <c r="H368" s="30" t="s">
        <v>98</v>
      </c>
      <c r="I368" s="30" t="s">
        <v>98</v>
      </c>
      <c r="J368" s="30" t="s">
        <v>98</v>
      </c>
      <c r="K368" s="30" t="s">
        <v>109</v>
      </c>
      <c r="L368" s="30" t="s">
        <v>98</v>
      </c>
      <c r="M368" s="30" t="s">
        <v>98</v>
      </c>
      <c r="N368" s="30" t="s">
        <v>109</v>
      </c>
      <c r="O368" s="30" t="s">
        <v>98</v>
      </c>
      <c r="P368" s="30" t="s">
        <v>98</v>
      </c>
      <c r="Q368" s="30" t="s">
        <v>98</v>
      </c>
      <c r="R368" s="30" t="s">
        <v>98</v>
      </c>
      <c r="S368" s="30" t="s">
        <v>98</v>
      </c>
      <c r="T368" s="30" t="s">
        <v>98</v>
      </c>
      <c r="U368" s="30" t="s">
        <v>98</v>
      </c>
      <c r="V368" s="30" t="s">
        <v>98</v>
      </c>
      <c r="W368" s="31" t="s">
        <v>98</v>
      </c>
      <c r="X368" s="56">
        <f t="shared" ref="X368:X372" si="67">countif(D368:M368,"Y")+countif(O368:W368,"Y")</f>
        <v>1</v>
      </c>
      <c r="Y368" s="45">
        <f t="shared" ref="Y368:Y372" si="68">COUNTIF(D368:M368,"N")+COUNTIF(O368:W368,"N")</f>
        <v>18</v>
      </c>
    </row>
    <row r="369">
      <c r="A369" s="41" t="s">
        <v>637</v>
      </c>
      <c r="B369" s="62">
        <v>2.0</v>
      </c>
      <c r="C369" s="41" t="s">
        <v>639</v>
      </c>
      <c r="D369" s="30" t="s">
        <v>109</v>
      </c>
      <c r="E369" s="30" t="s">
        <v>109</v>
      </c>
      <c r="F369" s="30" t="s">
        <v>109</v>
      </c>
      <c r="G369" s="30" t="s">
        <v>109</v>
      </c>
      <c r="H369" s="30" t="s">
        <v>109</v>
      </c>
      <c r="I369" s="30" t="s">
        <v>109</v>
      </c>
      <c r="J369" s="30" t="s">
        <v>109</v>
      </c>
      <c r="K369" s="30" t="s">
        <v>109</v>
      </c>
      <c r="L369" s="30" t="s">
        <v>109</v>
      </c>
      <c r="M369" s="30" t="s">
        <v>109</v>
      </c>
      <c r="N369" s="30" t="s">
        <v>98</v>
      </c>
      <c r="O369" s="30" t="s">
        <v>109</v>
      </c>
      <c r="P369" s="30" t="s">
        <v>109</v>
      </c>
      <c r="Q369" s="30" t="s">
        <v>109</v>
      </c>
      <c r="R369" s="30" t="s">
        <v>109</v>
      </c>
      <c r="S369" s="30" t="s">
        <v>109</v>
      </c>
      <c r="T369" s="30" t="s">
        <v>109</v>
      </c>
      <c r="U369" s="30" t="s">
        <v>109</v>
      </c>
      <c r="V369" s="30" t="s">
        <v>109</v>
      </c>
      <c r="W369" s="31" t="s">
        <v>109</v>
      </c>
      <c r="X369" s="56">
        <f t="shared" si="67"/>
        <v>19</v>
      </c>
      <c r="Y369" s="45">
        <f t="shared" si="68"/>
        <v>0</v>
      </c>
    </row>
    <row r="370">
      <c r="A370" s="41" t="s">
        <v>637</v>
      </c>
      <c r="B370" s="62">
        <v>3.0</v>
      </c>
      <c r="C370" s="41" t="s">
        <v>640</v>
      </c>
      <c r="D370" s="30" t="s">
        <v>98</v>
      </c>
      <c r="E370" s="30" t="s">
        <v>98</v>
      </c>
      <c r="F370" s="30" t="s">
        <v>98</v>
      </c>
      <c r="G370" s="30" t="s">
        <v>98</v>
      </c>
      <c r="H370" s="30" t="s">
        <v>98</v>
      </c>
      <c r="I370" s="30" t="s">
        <v>98</v>
      </c>
      <c r="J370" s="30" t="s">
        <v>98</v>
      </c>
      <c r="K370" s="30" t="s">
        <v>109</v>
      </c>
      <c r="L370" s="30" t="s">
        <v>98</v>
      </c>
      <c r="M370" s="30" t="s">
        <v>98</v>
      </c>
      <c r="N370" s="30" t="s">
        <v>109</v>
      </c>
      <c r="O370" s="30" t="s">
        <v>98</v>
      </c>
      <c r="P370" s="30" t="s">
        <v>98</v>
      </c>
      <c r="Q370" s="30" t="s">
        <v>98</v>
      </c>
      <c r="R370" s="30" t="s">
        <v>98</v>
      </c>
      <c r="S370" s="30" t="s">
        <v>98</v>
      </c>
      <c r="T370" s="30" t="s">
        <v>204</v>
      </c>
      <c r="U370" s="30" t="s">
        <v>98</v>
      </c>
      <c r="V370" s="30" t="s">
        <v>98</v>
      </c>
      <c r="W370" s="31" t="s">
        <v>98</v>
      </c>
      <c r="X370" s="56">
        <f t="shared" si="67"/>
        <v>1</v>
      </c>
      <c r="Y370" s="45">
        <f t="shared" si="68"/>
        <v>17</v>
      </c>
    </row>
    <row r="371">
      <c r="A371" s="41" t="s">
        <v>637</v>
      </c>
      <c r="B371" s="62">
        <v>4.0</v>
      </c>
      <c r="C371" s="41" t="s">
        <v>641</v>
      </c>
      <c r="D371" s="30" t="s">
        <v>98</v>
      </c>
      <c r="E371" s="30" t="s">
        <v>109</v>
      </c>
      <c r="F371" s="30" t="s">
        <v>98</v>
      </c>
      <c r="G371" s="30" t="s">
        <v>98</v>
      </c>
      <c r="H371" s="30" t="s">
        <v>98</v>
      </c>
      <c r="I371" s="30" t="s">
        <v>98</v>
      </c>
      <c r="J371" s="30" t="s">
        <v>98</v>
      </c>
      <c r="K371" s="30" t="s">
        <v>109</v>
      </c>
      <c r="L371" s="30" t="s">
        <v>204</v>
      </c>
      <c r="M371" s="30" t="s">
        <v>98</v>
      </c>
      <c r="N371" s="30" t="s">
        <v>109</v>
      </c>
      <c r="O371" s="30" t="s">
        <v>98</v>
      </c>
      <c r="P371" s="30" t="s">
        <v>109</v>
      </c>
      <c r="Q371" s="30" t="s">
        <v>98</v>
      </c>
      <c r="R371" s="30" t="s">
        <v>109</v>
      </c>
      <c r="S371" s="30" t="s">
        <v>98</v>
      </c>
      <c r="T371" s="30" t="s">
        <v>98</v>
      </c>
      <c r="U371" s="30" t="s">
        <v>98</v>
      </c>
      <c r="V371" s="30" t="s">
        <v>98</v>
      </c>
      <c r="W371" s="31" t="s">
        <v>98</v>
      </c>
      <c r="X371" s="56">
        <f t="shared" si="67"/>
        <v>4</v>
      </c>
      <c r="Y371" s="45">
        <f t="shared" si="68"/>
        <v>14</v>
      </c>
    </row>
    <row r="372">
      <c r="A372" s="41" t="s">
        <v>637</v>
      </c>
      <c r="B372" s="62">
        <v>5.0</v>
      </c>
      <c r="C372" s="41" t="s">
        <v>642</v>
      </c>
      <c r="D372" s="30" t="s">
        <v>334</v>
      </c>
      <c r="E372" s="30" t="s">
        <v>109</v>
      </c>
      <c r="F372" s="30" t="s">
        <v>109</v>
      </c>
      <c r="G372" s="30" t="s">
        <v>109</v>
      </c>
      <c r="H372" s="30" t="s">
        <v>98</v>
      </c>
      <c r="I372" s="30" t="s">
        <v>98</v>
      </c>
      <c r="J372" s="30" t="s">
        <v>98</v>
      </c>
      <c r="K372" s="30" t="s">
        <v>109</v>
      </c>
      <c r="L372" s="30" t="s">
        <v>98</v>
      </c>
      <c r="M372" s="30" t="s">
        <v>98</v>
      </c>
      <c r="N372" s="30" t="s">
        <v>204</v>
      </c>
      <c r="O372" s="30" t="s">
        <v>98</v>
      </c>
      <c r="P372" s="30" t="s">
        <v>109</v>
      </c>
      <c r="Q372" s="30" t="s">
        <v>98</v>
      </c>
      <c r="R372" s="30" t="s">
        <v>98</v>
      </c>
      <c r="S372" s="30" t="s">
        <v>109</v>
      </c>
      <c r="T372" s="30" t="s">
        <v>109</v>
      </c>
      <c r="U372" s="30" t="s">
        <v>109</v>
      </c>
      <c r="V372" s="30" t="s">
        <v>98</v>
      </c>
      <c r="W372" s="31" t="s">
        <v>98</v>
      </c>
      <c r="X372" s="56">
        <f t="shared" si="67"/>
        <v>8</v>
      </c>
      <c r="Y372" s="45">
        <f t="shared" si="68"/>
        <v>10</v>
      </c>
    </row>
    <row r="373">
      <c r="A373" s="21"/>
      <c r="B373" s="63" t="s">
        <v>643</v>
      </c>
      <c r="C373" s="38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3"/>
      <c r="X373" s="42"/>
      <c r="Y373" s="42"/>
    </row>
    <row r="374">
      <c r="A374" s="41" t="s">
        <v>643</v>
      </c>
      <c r="B374" s="62">
        <v>1.0</v>
      </c>
      <c r="C374" s="41" t="s">
        <v>644</v>
      </c>
      <c r="D374" s="30" t="s">
        <v>98</v>
      </c>
      <c r="E374" s="30" t="s">
        <v>98</v>
      </c>
      <c r="F374" s="30" t="s">
        <v>98</v>
      </c>
      <c r="G374" s="30" t="s">
        <v>98</v>
      </c>
      <c r="H374" s="30" t="s">
        <v>98</v>
      </c>
      <c r="I374" s="30" t="s">
        <v>98</v>
      </c>
      <c r="J374" s="30" t="s">
        <v>98</v>
      </c>
      <c r="K374" s="30" t="s">
        <v>204</v>
      </c>
      <c r="L374" s="30" t="s">
        <v>98</v>
      </c>
      <c r="M374" s="30" t="s">
        <v>98</v>
      </c>
      <c r="N374" s="30" t="s">
        <v>109</v>
      </c>
      <c r="O374" s="30" t="s">
        <v>98</v>
      </c>
      <c r="P374" s="30" t="s">
        <v>204</v>
      </c>
      <c r="Q374" s="30" t="s">
        <v>98</v>
      </c>
      <c r="R374" s="30" t="s">
        <v>98</v>
      </c>
      <c r="S374" s="30" t="s">
        <v>98</v>
      </c>
      <c r="T374" s="30" t="s">
        <v>98</v>
      </c>
      <c r="U374" s="30" t="s">
        <v>98</v>
      </c>
      <c r="V374" s="30" t="s">
        <v>98</v>
      </c>
      <c r="W374" s="31" t="s">
        <v>98</v>
      </c>
      <c r="X374" s="56">
        <f t="shared" ref="X374:X391" si="69">countif(D374:M374,"Y")+countif(O374:W374,"Y")</f>
        <v>0</v>
      </c>
      <c r="Y374" s="45">
        <f t="shared" ref="Y374:Y391" si="70">COUNTIF(D374:M374,"N")+COUNTIF(O374:W374,"N")</f>
        <v>17</v>
      </c>
    </row>
    <row r="375">
      <c r="A375" s="41" t="s">
        <v>643</v>
      </c>
      <c r="B375" s="62">
        <v>2.0</v>
      </c>
      <c r="C375" s="41" t="s">
        <v>645</v>
      </c>
      <c r="D375" s="30" t="s">
        <v>98</v>
      </c>
      <c r="E375" s="30" t="s">
        <v>109</v>
      </c>
      <c r="F375" s="30" t="s">
        <v>98</v>
      </c>
      <c r="G375" s="30" t="s">
        <v>98</v>
      </c>
      <c r="H375" s="30" t="s">
        <v>98</v>
      </c>
      <c r="I375" s="30" t="s">
        <v>98</v>
      </c>
      <c r="J375" s="30" t="s">
        <v>98</v>
      </c>
      <c r="K375" s="30" t="s">
        <v>109</v>
      </c>
      <c r="L375" s="30" t="s">
        <v>98</v>
      </c>
      <c r="M375" s="30" t="s">
        <v>98</v>
      </c>
      <c r="N375" s="30" t="s">
        <v>109</v>
      </c>
      <c r="O375" s="30" t="s">
        <v>98</v>
      </c>
      <c r="P375" s="30" t="s">
        <v>109</v>
      </c>
      <c r="Q375" s="30" t="s">
        <v>98</v>
      </c>
      <c r="R375" s="30" t="s">
        <v>98</v>
      </c>
      <c r="S375" s="30" t="s">
        <v>98</v>
      </c>
      <c r="T375" s="30" t="s">
        <v>98</v>
      </c>
      <c r="U375" s="30" t="s">
        <v>98</v>
      </c>
      <c r="V375" s="30" t="s">
        <v>98</v>
      </c>
      <c r="W375" s="31" t="s">
        <v>98</v>
      </c>
      <c r="X375" s="56">
        <f t="shared" si="69"/>
        <v>3</v>
      </c>
      <c r="Y375" s="45">
        <f t="shared" si="70"/>
        <v>16</v>
      </c>
    </row>
    <row r="376">
      <c r="A376" s="41" t="s">
        <v>643</v>
      </c>
      <c r="B376" s="62">
        <v>3.0</v>
      </c>
      <c r="C376" s="41" t="s">
        <v>646</v>
      </c>
      <c r="D376" s="30" t="s">
        <v>109</v>
      </c>
      <c r="E376" s="30" t="s">
        <v>109</v>
      </c>
      <c r="F376" s="30" t="s">
        <v>109</v>
      </c>
      <c r="G376" s="30" t="s">
        <v>109</v>
      </c>
      <c r="H376" s="30" t="s">
        <v>109</v>
      </c>
      <c r="I376" s="30" t="s">
        <v>109</v>
      </c>
      <c r="J376" s="30" t="s">
        <v>109</v>
      </c>
      <c r="K376" s="30" t="s">
        <v>109</v>
      </c>
      <c r="L376" s="30" t="s">
        <v>109</v>
      </c>
      <c r="M376" s="30" t="s">
        <v>109</v>
      </c>
      <c r="N376" s="30" t="s">
        <v>98</v>
      </c>
      <c r="O376" s="30" t="s">
        <v>109</v>
      </c>
      <c r="P376" s="30" t="s">
        <v>109</v>
      </c>
      <c r="Q376" s="30" t="s">
        <v>109</v>
      </c>
      <c r="R376" s="30" t="s">
        <v>109</v>
      </c>
      <c r="S376" s="30" t="s">
        <v>109</v>
      </c>
      <c r="T376" s="30" t="s">
        <v>109</v>
      </c>
      <c r="U376" s="30" t="s">
        <v>109</v>
      </c>
      <c r="V376" s="30" t="s">
        <v>109</v>
      </c>
      <c r="W376" s="31" t="s">
        <v>109</v>
      </c>
      <c r="X376" s="56">
        <f t="shared" si="69"/>
        <v>19</v>
      </c>
      <c r="Y376" s="45">
        <f t="shared" si="70"/>
        <v>0</v>
      </c>
    </row>
    <row r="377">
      <c r="A377" s="41" t="s">
        <v>643</v>
      </c>
      <c r="B377" s="62">
        <v>4.0</v>
      </c>
      <c r="C377" s="41" t="s">
        <v>647</v>
      </c>
      <c r="D377" s="30" t="s">
        <v>109</v>
      </c>
      <c r="E377" s="30" t="s">
        <v>109</v>
      </c>
      <c r="F377" s="30" t="s">
        <v>109</v>
      </c>
      <c r="G377" s="30" t="s">
        <v>109</v>
      </c>
      <c r="H377" s="30" t="s">
        <v>109</v>
      </c>
      <c r="I377" s="30" t="s">
        <v>109</v>
      </c>
      <c r="J377" s="30" t="s">
        <v>109</v>
      </c>
      <c r="K377" s="30" t="s">
        <v>109</v>
      </c>
      <c r="L377" s="30" t="s">
        <v>109</v>
      </c>
      <c r="M377" s="30" t="s">
        <v>109</v>
      </c>
      <c r="N377" s="30" t="s">
        <v>98</v>
      </c>
      <c r="O377" s="30" t="s">
        <v>109</v>
      </c>
      <c r="P377" s="30" t="s">
        <v>109</v>
      </c>
      <c r="Q377" s="30" t="s">
        <v>109</v>
      </c>
      <c r="R377" s="30" t="s">
        <v>109</v>
      </c>
      <c r="S377" s="30" t="s">
        <v>109</v>
      </c>
      <c r="T377" s="30" t="s">
        <v>109</v>
      </c>
      <c r="U377" s="30" t="s">
        <v>109</v>
      </c>
      <c r="V377" s="30" t="s">
        <v>109</v>
      </c>
      <c r="W377" s="31" t="s">
        <v>109</v>
      </c>
      <c r="X377" s="56">
        <f t="shared" si="69"/>
        <v>19</v>
      </c>
      <c r="Y377" s="45">
        <f t="shared" si="70"/>
        <v>0</v>
      </c>
    </row>
    <row r="378">
      <c r="A378" s="41" t="s">
        <v>643</v>
      </c>
      <c r="B378" s="62">
        <v>5.0</v>
      </c>
      <c r="C378" s="41" t="s">
        <v>648</v>
      </c>
      <c r="D378" s="30" t="s">
        <v>109</v>
      </c>
      <c r="E378" s="30" t="s">
        <v>109</v>
      </c>
      <c r="F378" s="30" t="s">
        <v>109</v>
      </c>
      <c r="G378" s="30" t="s">
        <v>109</v>
      </c>
      <c r="H378" s="30" t="s">
        <v>109</v>
      </c>
      <c r="I378" s="30" t="s">
        <v>109</v>
      </c>
      <c r="J378" s="30" t="s">
        <v>109</v>
      </c>
      <c r="K378" s="30" t="s">
        <v>109</v>
      </c>
      <c r="L378" s="30" t="s">
        <v>109</v>
      </c>
      <c r="M378" s="30" t="s">
        <v>109</v>
      </c>
      <c r="N378" s="30" t="s">
        <v>98</v>
      </c>
      <c r="O378" s="30" t="s">
        <v>109</v>
      </c>
      <c r="P378" s="30" t="s">
        <v>109</v>
      </c>
      <c r="Q378" s="30" t="s">
        <v>109</v>
      </c>
      <c r="R378" s="30" t="s">
        <v>109</v>
      </c>
      <c r="S378" s="30" t="s">
        <v>109</v>
      </c>
      <c r="T378" s="30" t="s">
        <v>109</v>
      </c>
      <c r="U378" s="30" t="s">
        <v>109</v>
      </c>
      <c r="V378" s="30" t="s">
        <v>109</v>
      </c>
      <c r="W378" s="31" t="s">
        <v>109</v>
      </c>
      <c r="X378" s="56">
        <f t="shared" si="69"/>
        <v>19</v>
      </c>
      <c r="Y378" s="45">
        <f t="shared" si="70"/>
        <v>0</v>
      </c>
    </row>
    <row r="379">
      <c r="A379" s="41" t="s">
        <v>643</v>
      </c>
      <c r="B379" s="62">
        <v>6.0</v>
      </c>
      <c r="C379" s="41" t="s">
        <v>649</v>
      </c>
      <c r="D379" s="30" t="s">
        <v>109</v>
      </c>
      <c r="E379" s="30" t="s">
        <v>109</v>
      </c>
      <c r="F379" s="30" t="s">
        <v>109</v>
      </c>
      <c r="G379" s="30" t="s">
        <v>109</v>
      </c>
      <c r="H379" s="30" t="s">
        <v>109</v>
      </c>
      <c r="I379" s="30" t="s">
        <v>109</v>
      </c>
      <c r="J379" s="30" t="s">
        <v>109</v>
      </c>
      <c r="K379" s="30" t="s">
        <v>109</v>
      </c>
      <c r="L379" s="30" t="s">
        <v>109</v>
      </c>
      <c r="M379" s="30" t="s">
        <v>204</v>
      </c>
      <c r="N379" s="30" t="s">
        <v>98</v>
      </c>
      <c r="O379" s="30" t="s">
        <v>109</v>
      </c>
      <c r="P379" s="30" t="s">
        <v>109</v>
      </c>
      <c r="Q379" s="30" t="s">
        <v>109</v>
      </c>
      <c r="R379" s="30" t="s">
        <v>109</v>
      </c>
      <c r="S379" s="30" t="s">
        <v>109</v>
      </c>
      <c r="T379" s="30" t="s">
        <v>109</v>
      </c>
      <c r="U379" s="30" t="s">
        <v>109</v>
      </c>
      <c r="V379" s="30" t="s">
        <v>109</v>
      </c>
      <c r="W379" s="31" t="s">
        <v>109</v>
      </c>
      <c r="X379" s="56">
        <f t="shared" si="69"/>
        <v>18</v>
      </c>
      <c r="Y379" s="45">
        <f t="shared" si="70"/>
        <v>0</v>
      </c>
    </row>
    <row r="380">
      <c r="A380" s="41" t="s">
        <v>643</v>
      </c>
      <c r="B380" s="62">
        <v>7.0</v>
      </c>
      <c r="C380" s="41" t="s">
        <v>650</v>
      </c>
      <c r="D380" s="30" t="s">
        <v>109</v>
      </c>
      <c r="E380" s="30" t="s">
        <v>109</v>
      </c>
      <c r="F380" s="30" t="s">
        <v>109</v>
      </c>
      <c r="G380" s="30" t="s">
        <v>109</v>
      </c>
      <c r="H380" s="30" t="s">
        <v>109</v>
      </c>
      <c r="I380" s="30" t="s">
        <v>109</v>
      </c>
      <c r="J380" s="30" t="s">
        <v>98</v>
      </c>
      <c r="K380" s="30" t="s">
        <v>109</v>
      </c>
      <c r="L380" s="30" t="s">
        <v>109</v>
      </c>
      <c r="M380" s="30" t="s">
        <v>109</v>
      </c>
      <c r="N380" s="30" t="s">
        <v>98</v>
      </c>
      <c r="O380" s="30" t="s">
        <v>109</v>
      </c>
      <c r="P380" s="30" t="s">
        <v>109</v>
      </c>
      <c r="Q380" s="30" t="s">
        <v>109</v>
      </c>
      <c r="R380" s="30" t="s">
        <v>109</v>
      </c>
      <c r="S380" s="30" t="s">
        <v>109</v>
      </c>
      <c r="T380" s="30" t="s">
        <v>109</v>
      </c>
      <c r="U380" s="30" t="s">
        <v>109</v>
      </c>
      <c r="V380" s="30" t="s">
        <v>109</v>
      </c>
      <c r="W380" s="31" t="s">
        <v>109</v>
      </c>
      <c r="X380" s="56">
        <f t="shared" si="69"/>
        <v>18</v>
      </c>
      <c r="Y380" s="45">
        <f t="shared" si="70"/>
        <v>1</v>
      </c>
    </row>
    <row r="381">
      <c r="A381" s="41" t="s">
        <v>643</v>
      </c>
      <c r="B381" s="62">
        <v>8.0</v>
      </c>
      <c r="C381" s="41" t="s">
        <v>651</v>
      </c>
      <c r="D381" s="30" t="s">
        <v>109</v>
      </c>
      <c r="E381" s="30" t="s">
        <v>109</v>
      </c>
      <c r="F381" s="30" t="s">
        <v>109</v>
      </c>
      <c r="G381" s="30" t="s">
        <v>109</v>
      </c>
      <c r="H381" s="30" t="s">
        <v>109</v>
      </c>
      <c r="I381" s="30" t="s">
        <v>109</v>
      </c>
      <c r="J381" s="30" t="s">
        <v>109</v>
      </c>
      <c r="K381" s="30" t="s">
        <v>109</v>
      </c>
      <c r="L381" s="30" t="s">
        <v>109</v>
      </c>
      <c r="M381" s="30" t="s">
        <v>109</v>
      </c>
      <c r="N381" s="30" t="s">
        <v>98</v>
      </c>
      <c r="O381" s="30" t="s">
        <v>109</v>
      </c>
      <c r="P381" s="30" t="s">
        <v>109</v>
      </c>
      <c r="Q381" s="30" t="s">
        <v>109</v>
      </c>
      <c r="R381" s="30" t="s">
        <v>109</v>
      </c>
      <c r="S381" s="30" t="s">
        <v>109</v>
      </c>
      <c r="T381" s="30" t="s">
        <v>109</v>
      </c>
      <c r="U381" s="30" t="s">
        <v>109</v>
      </c>
      <c r="V381" s="30" t="s">
        <v>109</v>
      </c>
      <c r="W381" s="31" t="s">
        <v>109</v>
      </c>
      <c r="X381" s="56">
        <f t="shared" si="69"/>
        <v>19</v>
      </c>
      <c r="Y381" s="45">
        <f t="shared" si="70"/>
        <v>0</v>
      </c>
    </row>
    <row r="382">
      <c r="A382" s="41" t="s">
        <v>643</v>
      </c>
      <c r="B382" s="62">
        <v>9.0</v>
      </c>
      <c r="C382" s="41" t="s">
        <v>652</v>
      </c>
      <c r="D382" s="30" t="s">
        <v>109</v>
      </c>
      <c r="E382" s="30" t="s">
        <v>109</v>
      </c>
      <c r="F382" s="30" t="s">
        <v>109</v>
      </c>
      <c r="G382" s="30" t="s">
        <v>109</v>
      </c>
      <c r="H382" s="30" t="s">
        <v>109</v>
      </c>
      <c r="I382" s="30" t="s">
        <v>109</v>
      </c>
      <c r="J382" s="30" t="s">
        <v>109</v>
      </c>
      <c r="K382" s="30" t="s">
        <v>109</v>
      </c>
      <c r="L382" s="30" t="s">
        <v>109</v>
      </c>
      <c r="M382" s="30" t="s">
        <v>109</v>
      </c>
      <c r="N382" s="30" t="s">
        <v>98</v>
      </c>
      <c r="O382" s="30" t="s">
        <v>109</v>
      </c>
      <c r="P382" s="30" t="s">
        <v>109</v>
      </c>
      <c r="Q382" s="30" t="s">
        <v>109</v>
      </c>
      <c r="R382" s="30" t="s">
        <v>109</v>
      </c>
      <c r="S382" s="30" t="s">
        <v>109</v>
      </c>
      <c r="T382" s="30" t="s">
        <v>109</v>
      </c>
      <c r="U382" s="30" t="s">
        <v>109</v>
      </c>
      <c r="V382" s="30" t="s">
        <v>109</v>
      </c>
      <c r="W382" s="31" t="s">
        <v>109</v>
      </c>
      <c r="X382" s="56">
        <f t="shared" si="69"/>
        <v>19</v>
      </c>
      <c r="Y382" s="45">
        <f t="shared" si="70"/>
        <v>0</v>
      </c>
    </row>
    <row r="383">
      <c r="A383" s="41" t="s">
        <v>643</v>
      </c>
      <c r="B383" s="62">
        <v>10.0</v>
      </c>
      <c r="C383" s="41" t="s">
        <v>653</v>
      </c>
      <c r="D383" s="30" t="s">
        <v>109</v>
      </c>
      <c r="E383" s="30" t="s">
        <v>109</v>
      </c>
      <c r="F383" s="30" t="s">
        <v>109</v>
      </c>
      <c r="G383" s="30" t="s">
        <v>109</v>
      </c>
      <c r="H383" s="30" t="s">
        <v>109</v>
      </c>
      <c r="I383" s="30" t="s">
        <v>109</v>
      </c>
      <c r="J383" s="30" t="s">
        <v>109</v>
      </c>
      <c r="K383" s="30" t="s">
        <v>204</v>
      </c>
      <c r="L383" s="30" t="s">
        <v>204</v>
      </c>
      <c r="M383" s="30" t="s">
        <v>109</v>
      </c>
      <c r="N383" s="30" t="s">
        <v>98</v>
      </c>
      <c r="O383" s="30" t="s">
        <v>109</v>
      </c>
      <c r="P383" s="30" t="s">
        <v>109</v>
      </c>
      <c r="Q383" s="30" t="s">
        <v>109</v>
      </c>
      <c r="R383" s="30" t="s">
        <v>109</v>
      </c>
      <c r="S383" s="30" t="s">
        <v>109</v>
      </c>
      <c r="T383" s="30" t="s">
        <v>109</v>
      </c>
      <c r="U383" s="30" t="s">
        <v>109</v>
      </c>
      <c r="V383" s="30" t="s">
        <v>109</v>
      </c>
      <c r="W383" s="31" t="s">
        <v>109</v>
      </c>
      <c r="X383" s="56">
        <f t="shared" si="69"/>
        <v>17</v>
      </c>
      <c r="Y383" s="45">
        <f t="shared" si="70"/>
        <v>0</v>
      </c>
    </row>
    <row r="384">
      <c r="A384" s="41" t="s">
        <v>643</v>
      </c>
      <c r="B384" s="62">
        <v>11.0</v>
      </c>
      <c r="C384" s="41" t="s">
        <v>654</v>
      </c>
      <c r="D384" s="30" t="s">
        <v>109</v>
      </c>
      <c r="E384" s="30" t="s">
        <v>109</v>
      </c>
      <c r="F384" s="30" t="s">
        <v>109</v>
      </c>
      <c r="G384" s="30" t="s">
        <v>109</v>
      </c>
      <c r="H384" s="30" t="s">
        <v>109</v>
      </c>
      <c r="I384" s="30" t="s">
        <v>109</v>
      </c>
      <c r="J384" s="30" t="s">
        <v>204</v>
      </c>
      <c r="K384" s="30" t="s">
        <v>109</v>
      </c>
      <c r="L384" s="30" t="s">
        <v>109</v>
      </c>
      <c r="M384" s="30" t="s">
        <v>109</v>
      </c>
      <c r="N384" s="30" t="s">
        <v>98</v>
      </c>
      <c r="O384" s="30" t="s">
        <v>204</v>
      </c>
      <c r="P384" s="30" t="s">
        <v>109</v>
      </c>
      <c r="Q384" s="30" t="s">
        <v>109</v>
      </c>
      <c r="R384" s="30" t="s">
        <v>109</v>
      </c>
      <c r="S384" s="30" t="s">
        <v>109</v>
      </c>
      <c r="T384" s="30" t="s">
        <v>204</v>
      </c>
      <c r="U384" s="30" t="s">
        <v>109</v>
      </c>
      <c r="V384" s="30" t="s">
        <v>109</v>
      </c>
      <c r="W384" s="31" t="s">
        <v>109</v>
      </c>
      <c r="X384" s="56">
        <f t="shared" si="69"/>
        <v>16</v>
      </c>
      <c r="Y384" s="45">
        <f t="shared" si="70"/>
        <v>0</v>
      </c>
    </row>
    <row r="385">
      <c r="A385" s="41" t="s">
        <v>643</v>
      </c>
      <c r="B385" s="62">
        <v>12.0</v>
      </c>
      <c r="C385" s="41" t="s">
        <v>261</v>
      </c>
      <c r="D385" s="30" t="s">
        <v>109</v>
      </c>
      <c r="E385" s="30" t="s">
        <v>109</v>
      </c>
      <c r="F385" s="30" t="s">
        <v>109</v>
      </c>
      <c r="G385" s="30" t="s">
        <v>109</v>
      </c>
      <c r="H385" s="30" t="s">
        <v>109</v>
      </c>
      <c r="I385" s="30" t="s">
        <v>109</v>
      </c>
      <c r="J385" s="30" t="s">
        <v>109</v>
      </c>
      <c r="K385" s="30" t="s">
        <v>109</v>
      </c>
      <c r="L385" s="30" t="s">
        <v>109</v>
      </c>
      <c r="M385" s="30" t="s">
        <v>109</v>
      </c>
      <c r="N385" s="30" t="s">
        <v>98</v>
      </c>
      <c r="O385" s="30" t="s">
        <v>109</v>
      </c>
      <c r="P385" s="30" t="s">
        <v>109</v>
      </c>
      <c r="Q385" s="30" t="s">
        <v>109</v>
      </c>
      <c r="R385" s="30" t="s">
        <v>109</v>
      </c>
      <c r="S385" s="30" t="s">
        <v>109</v>
      </c>
      <c r="T385" s="30" t="s">
        <v>109</v>
      </c>
      <c r="U385" s="30" t="s">
        <v>109</v>
      </c>
      <c r="V385" s="30" t="s">
        <v>109</v>
      </c>
      <c r="W385" s="31" t="s">
        <v>109</v>
      </c>
      <c r="X385" s="56">
        <f t="shared" si="69"/>
        <v>19</v>
      </c>
      <c r="Y385" s="45">
        <f t="shared" si="70"/>
        <v>0</v>
      </c>
    </row>
    <row r="386">
      <c r="A386" s="41" t="s">
        <v>643</v>
      </c>
      <c r="B386" s="62">
        <v>13.0</v>
      </c>
      <c r="C386" s="41" t="s">
        <v>655</v>
      </c>
      <c r="D386" s="30" t="s">
        <v>98</v>
      </c>
      <c r="E386" s="30" t="s">
        <v>109</v>
      </c>
      <c r="F386" s="30" t="s">
        <v>98</v>
      </c>
      <c r="G386" s="30" t="s">
        <v>98</v>
      </c>
      <c r="H386" s="30" t="s">
        <v>98</v>
      </c>
      <c r="I386" s="30" t="s">
        <v>98</v>
      </c>
      <c r="J386" s="30" t="s">
        <v>98</v>
      </c>
      <c r="K386" s="30" t="s">
        <v>109</v>
      </c>
      <c r="L386" s="30" t="s">
        <v>98</v>
      </c>
      <c r="M386" s="30" t="s">
        <v>98</v>
      </c>
      <c r="N386" s="30" t="s">
        <v>109</v>
      </c>
      <c r="O386" s="30" t="s">
        <v>98</v>
      </c>
      <c r="P386" s="30" t="s">
        <v>109</v>
      </c>
      <c r="Q386" s="30" t="s">
        <v>98</v>
      </c>
      <c r="R386" s="30" t="s">
        <v>98</v>
      </c>
      <c r="S386" s="30" t="s">
        <v>109</v>
      </c>
      <c r="T386" s="30" t="s">
        <v>98</v>
      </c>
      <c r="U386" s="30" t="s">
        <v>98</v>
      </c>
      <c r="V386" s="30" t="s">
        <v>98</v>
      </c>
      <c r="W386" s="31" t="s">
        <v>98</v>
      </c>
      <c r="X386" s="56">
        <f t="shared" si="69"/>
        <v>4</v>
      </c>
      <c r="Y386" s="45">
        <f t="shared" si="70"/>
        <v>15</v>
      </c>
    </row>
    <row r="387">
      <c r="A387" s="41" t="s">
        <v>643</v>
      </c>
      <c r="B387" s="62">
        <v>14.0</v>
      </c>
      <c r="C387" s="41" t="s">
        <v>656</v>
      </c>
      <c r="D387" s="30" t="s">
        <v>98</v>
      </c>
      <c r="E387" s="30" t="s">
        <v>109</v>
      </c>
      <c r="F387" s="30" t="s">
        <v>98</v>
      </c>
      <c r="G387" s="30" t="s">
        <v>98</v>
      </c>
      <c r="H387" s="30" t="s">
        <v>98</v>
      </c>
      <c r="I387" s="30" t="s">
        <v>98</v>
      </c>
      <c r="J387" s="30" t="s">
        <v>98</v>
      </c>
      <c r="K387" s="30" t="s">
        <v>109</v>
      </c>
      <c r="L387" s="30" t="s">
        <v>98</v>
      </c>
      <c r="M387" s="30" t="s">
        <v>98</v>
      </c>
      <c r="N387" s="30" t="s">
        <v>109</v>
      </c>
      <c r="O387" s="30" t="s">
        <v>98</v>
      </c>
      <c r="P387" s="30" t="s">
        <v>109</v>
      </c>
      <c r="Q387" s="30" t="s">
        <v>98</v>
      </c>
      <c r="R387" s="30" t="s">
        <v>98</v>
      </c>
      <c r="S387" s="30" t="s">
        <v>98</v>
      </c>
      <c r="T387" s="30" t="s">
        <v>98</v>
      </c>
      <c r="U387" s="30" t="s">
        <v>98</v>
      </c>
      <c r="V387" s="30" t="s">
        <v>98</v>
      </c>
      <c r="W387" s="31" t="s">
        <v>98</v>
      </c>
      <c r="X387" s="56">
        <f t="shared" si="69"/>
        <v>3</v>
      </c>
      <c r="Y387" s="45">
        <f t="shared" si="70"/>
        <v>16</v>
      </c>
    </row>
    <row r="388">
      <c r="A388" s="41" t="s">
        <v>643</v>
      </c>
      <c r="B388" s="62">
        <v>15.0</v>
      </c>
      <c r="C388" s="41" t="s">
        <v>657</v>
      </c>
      <c r="D388" s="30" t="s">
        <v>109</v>
      </c>
      <c r="E388" s="30" t="s">
        <v>109</v>
      </c>
      <c r="F388" s="30" t="s">
        <v>109</v>
      </c>
      <c r="G388" s="30" t="s">
        <v>109</v>
      </c>
      <c r="H388" s="30" t="s">
        <v>109</v>
      </c>
      <c r="I388" s="30" t="s">
        <v>109</v>
      </c>
      <c r="J388" s="30" t="s">
        <v>109</v>
      </c>
      <c r="K388" s="30" t="s">
        <v>109</v>
      </c>
      <c r="L388" s="30" t="s">
        <v>109</v>
      </c>
      <c r="M388" s="30" t="s">
        <v>109</v>
      </c>
      <c r="N388" s="30" t="s">
        <v>98</v>
      </c>
      <c r="O388" s="30" t="s">
        <v>109</v>
      </c>
      <c r="P388" s="30" t="s">
        <v>109</v>
      </c>
      <c r="Q388" s="30" t="s">
        <v>109</v>
      </c>
      <c r="R388" s="30" t="s">
        <v>109</v>
      </c>
      <c r="S388" s="30" t="s">
        <v>109</v>
      </c>
      <c r="T388" s="30" t="s">
        <v>109</v>
      </c>
      <c r="U388" s="30" t="s">
        <v>109</v>
      </c>
      <c r="V388" s="30" t="s">
        <v>109</v>
      </c>
      <c r="W388" s="31" t="s">
        <v>109</v>
      </c>
      <c r="X388" s="56">
        <f t="shared" si="69"/>
        <v>19</v>
      </c>
      <c r="Y388" s="45">
        <f t="shared" si="70"/>
        <v>0</v>
      </c>
    </row>
    <row r="389">
      <c r="A389" s="41" t="s">
        <v>643</v>
      </c>
      <c r="B389" s="62">
        <v>16.0</v>
      </c>
      <c r="C389" s="41" t="s">
        <v>658</v>
      </c>
      <c r="D389" s="30" t="s">
        <v>109</v>
      </c>
      <c r="E389" s="30" t="s">
        <v>109</v>
      </c>
      <c r="F389" s="30" t="s">
        <v>109</v>
      </c>
      <c r="G389" s="30" t="s">
        <v>109</v>
      </c>
      <c r="H389" s="30" t="s">
        <v>109</v>
      </c>
      <c r="I389" s="30" t="s">
        <v>109</v>
      </c>
      <c r="J389" s="30" t="s">
        <v>109</v>
      </c>
      <c r="K389" s="30" t="s">
        <v>109</v>
      </c>
      <c r="L389" s="30" t="s">
        <v>109</v>
      </c>
      <c r="M389" s="30" t="s">
        <v>109</v>
      </c>
      <c r="N389" s="30" t="s">
        <v>98</v>
      </c>
      <c r="O389" s="30" t="s">
        <v>109</v>
      </c>
      <c r="P389" s="30" t="s">
        <v>109</v>
      </c>
      <c r="Q389" s="30" t="s">
        <v>109</v>
      </c>
      <c r="R389" s="30" t="s">
        <v>109</v>
      </c>
      <c r="S389" s="30" t="s">
        <v>109</v>
      </c>
      <c r="T389" s="30" t="s">
        <v>109</v>
      </c>
      <c r="U389" s="30" t="s">
        <v>109</v>
      </c>
      <c r="V389" s="30" t="s">
        <v>109</v>
      </c>
      <c r="W389" s="31" t="s">
        <v>109</v>
      </c>
      <c r="X389" s="56">
        <f t="shared" si="69"/>
        <v>19</v>
      </c>
      <c r="Y389" s="45">
        <f t="shared" si="70"/>
        <v>0</v>
      </c>
    </row>
    <row r="390">
      <c r="A390" s="41" t="s">
        <v>643</v>
      </c>
      <c r="B390" s="62">
        <v>17.0</v>
      </c>
      <c r="C390" s="41" t="s">
        <v>659</v>
      </c>
      <c r="D390" s="30" t="s">
        <v>98</v>
      </c>
      <c r="E390" s="30" t="s">
        <v>98</v>
      </c>
      <c r="F390" s="30" t="s">
        <v>98</v>
      </c>
      <c r="G390" s="30" t="s">
        <v>98</v>
      </c>
      <c r="H390" s="30" t="s">
        <v>98</v>
      </c>
      <c r="I390" s="30" t="s">
        <v>98</v>
      </c>
      <c r="J390" s="30" t="s">
        <v>98</v>
      </c>
      <c r="K390" s="30" t="s">
        <v>109</v>
      </c>
      <c r="L390" s="30" t="s">
        <v>98</v>
      </c>
      <c r="M390" s="30" t="s">
        <v>98</v>
      </c>
      <c r="N390" s="30" t="s">
        <v>109</v>
      </c>
      <c r="O390" s="30" t="s">
        <v>98</v>
      </c>
      <c r="P390" s="30" t="s">
        <v>109</v>
      </c>
      <c r="Q390" s="30" t="s">
        <v>98</v>
      </c>
      <c r="R390" s="30" t="s">
        <v>98</v>
      </c>
      <c r="S390" s="30" t="s">
        <v>109</v>
      </c>
      <c r="T390" s="30" t="s">
        <v>109</v>
      </c>
      <c r="U390" s="30" t="s">
        <v>98</v>
      </c>
      <c r="V390" s="30" t="s">
        <v>98</v>
      </c>
      <c r="W390" s="31" t="s">
        <v>98</v>
      </c>
      <c r="X390" s="56">
        <f t="shared" si="69"/>
        <v>4</v>
      </c>
      <c r="Y390" s="45">
        <f t="shared" si="70"/>
        <v>15</v>
      </c>
    </row>
    <row r="391">
      <c r="A391" s="41" t="s">
        <v>643</v>
      </c>
      <c r="B391" s="62">
        <v>18.0</v>
      </c>
      <c r="C391" s="41" t="s">
        <v>660</v>
      </c>
      <c r="D391" s="30" t="s">
        <v>109</v>
      </c>
      <c r="E391" s="30" t="s">
        <v>109</v>
      </c>
      <c r="F391" s="30" t="s">
        <v>109</v>
      </c>
      <c r="G391" s="30" t="s">
        <v>109</v>
      </c>
      <c r="H391" s="30" t="s">
        <v>204</v>
      </c>
      <c r="I391" s="30" t="s">
        <v>109</v>
      </c>
      <c r="J391" s="30" t="s">
        <v>109</v>
      </c>
      <c r="K391" s="30" t="s">
        <v>109</v>
      </c>
      <c r="L391" s="30" t="s">
        <v>109</v>
      </c>
      <c r="M391" s="30" t="s">
        <v>109</v>
      </c>
      <c r="N391" s="30" t="s">
        <v>98</v>
      </c>
      <c r="O391" s="30" t="s">
        <v>334</v>
      </c>
      <c r="P391" s="30" t="s">
        <v>334</v>
      </c>
      <c r="Q391" s="30" t="s">
        <v>334</v>
      </c>
      <c r="R391" s="30" t="s">
        <v>334</v>
      </c>
      <c r="S391" s="30" t="s">
        <v>334</v>
      </c>
      <c r="T391" s="30" t="s">
        <v>334</v>
      </c>
      <c r="U391" s="30" t="s">
        <v>334</v>
      </c>
      <c r="V391" s="30" t="s">
        <v>334</v>
      </c>
      <c r="W391" s="31" t="s">
        <v>334</v>
      </c>
      <c r="X391" s="56">
        <f t="shared" si="69"/>
        <v>9</v>
      </c>
      <c r="Y391" s="45">
        <f t="shared" si="70"/>
        <v>0</v>
      </c>
    </row>
    <row r="392">
      <c r="A392" s="21"/>
      <c r="B392" s="63" t="s">
        <v>661</v>
      </c>
      <c r="C392" s="38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3"/>
      <c r="X392" s="42"/>
      <c r="Y392" s="42"/>
    </row>
    <row r="393">
      <c r="A393" s="41" t="s">
        <v>661</v>
      </c>
      <c r="B393" s="62">
        <v>1.0</v>
      </c>
      <c r="C393" s="41" t="s">
        <v>662</v>
      </c>
      <c r="D393" s="30" t="s">
        <v>98</v>
      </c>
      <c r="E393" s="30" t="s">
        <v>98</v>
      </c>
      <c r="F393" s="30" t="s">
        <v>98</v>
      </c>
      <c r="G393" s="30" t="s">
        <v>98</v>
      </c>
      <c r="H393" s="30" t="s">
        <v>98</v>
      </c>
      <c r="I393" s="30" t="s">
        <v>98</v>
      </c>
      <c r="J393" s="30" t="s">
        <v>98</v>
      </c>
      <c r="K393" s="30" t="s">
        <v>109</v>
      </c>
      <c r="L393" s="30" t="s">
        <v>98</v>
      </c>
      <c r="M393" s="30" t="s">
        <v>98</v>
      </c>
      <c r="N393" s="30" t="s">
        <v>109</v>
      </c>
      <c r="O393" s="30" t="s">
        <v>98</v>
      </c>
      <c r="P393" s="30" t="s">
        <v>98</v>
      </c>
      <c r="Q393" s="30" t="s">
        <v>98</v>
      </c>
      <c r="R393" s="30" t="s">
        <v>98</v>
      </c>
      <c r="S393" s="30" t="s">
        <v>98</v>
      </c>
      <c r="T393" s="30" t="s">
        <v>98</v>
      </c>
      <c r="U393" s="30" t="s">
        <v>98</v>
      </c>
      <c r="V393" s="30" t="s">
        <v>98</v>
      </c>
      <c r="W393" s="31" t="s">
        <v>98</v>
      </c>
      <c r="X393" s="56">
        <f t="shared" ref="X393:X394" si="71">countif(D393:M393,"Y")+countif(O393:W393,"Y")</f>
        <v>1</v>
      </c>
      <c r="Y393" s="45">
        <f t="shared" ref="Y393:Y394" si="72">COUNTIF(D393:M393,"N")+COUNTIF(O393:W393,"N")</f>
        <v>18</v>
      </c>
    </row>
    <row r="394">
      <c r="A394" s="41" t="s">
        <v>661</v>
      </c>
      <c r="B394" s="62">
        <v>2.0</v>
      </c>
      <c r="C394" s="41" t="s">
        <v>663</v>
      </c>
      <c r="D394" s="30" t="s">
        <v>98</v>
      </c>
      <c r="E394" s="30" t="s">
        <v>98</v>
      </c>
      <c r="F394" s="30" t="s">
        <v>98</v>
      </c>
      <c r="G394" s="30" t="s">
        <v>98</v>
      </c>
      <c r="H394" s="30" t="s">
        <v>98</v>
      </c>
      <c r="I394" s="30" t="s">
        <v>98</v>
      </c>
      <c r="J394" s="30" t="s">
        <v>98</v>
      </c>
      <c r="K394" s="30" t="s">
        <v>109</v>
      </c>
      <c r="L394" s="30" t="s">
        <v>98</v>
      </c>
      <c r="M394" s="30" t="s">
        <v>98</v>
      </c>
      <c r="N394" s="30" t="s">
        <v>109</v>
      </c>
      <c r="O394" s="30" t="s">
        <v>98</v>
      </c>
      <c r="P394" s="30" t="s">
        <v>109</v>
      </c>
      <c r="Q394" s="30" t="s">
        <v>98</v>
      </c>
      <c r="R394" s="30" t="s">
        <v>98</v>
      </c>
      <c r="S394" s="30" t="s">
        <v>98</v>
      </c>
      <c r="T394" s="30" t="s">
        <v>98</v>
      </c>
      <c r="U394" s="30" t="s">
        <v>98</v>
      </c>
      <c r="V394" s="30" t="s">
        <v>98</v>
      </c>
      <c r="W394" s="31" t="s">
        <v>98</v>
      </c>
      <c r="X394" s="56">
        <f t="shared" si="71"/>
        <v>2</v>
      </c>
      <c r="Y394" s="45">
        <f t="shared" si="72"/>
        <v>17</v>
      </c>
    </row>
    <row r="395">
      <c r="A395" s="21"/>
      <c r="B395" s="63" t="s">
        <v>664</v>
      </c>
      <c r="C395" s="38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3"/>
      <c r="X395" s="42"/>
      <c r="Y395" s="42"/>
    </row>
    <row r="396">
      <c r="A396" s="41" t="s">
        <v>664</v>
      </c>
      <c r="B396" s="62">
        <v>1.0</v>
      </c>
      <c r="C396" s="41" t="s">
        <v>665</v>
      </c>
      <c r="D396" s="30" t="s">
        <v>109</v>
      </c>
      <c r="E396" s="30" t="s">
        <v>109</v>
      </c>
      <c r="F396" s="30" t="s">
        <v>109</v>
      </c>
      <c r="G396" s="30" t="s">
        <v>109</v>
      </c>
      <c r="H396" s="30" t="s">
        <v>109</v>
      </c>
      <c r="I396" s="30" t="s">
        <v>109</v>
      </c>
      <c r="J396" s="30" t="s">
        <v>109</v>
      </c>
      <c r="K396" s="30" t="s">
        <v>109</v>
      </c>
      <c r="L396" s="30" t="s">
        <v>109</v>
      </c>
      <c r="M396" s="30" t="s">
        <v>109</v>
      </c>
      <c r="N396" s="30" t="s">
        <v>98</v>
      </c>
      <c r="O396" s="30" t="s">
        <v>109</v>
      </c>
      <c r="P396" s="30" t="s">
        <v>109</v>
      </c>
      <c r="Q396" s="30" t="s">
        <v>109</v>
      </c>
      <c r="R396" s="30" t="s">
        <v>109</v>
      </c>
      <c r="S396" s="30" t="s">
        <v>109</v>
      </c>
      <c r="T396" s="30" t="s">
        <v>109</v>
      </c>
      <c r="U396" s="30" t="s">
        <v>109</v>
      </c>
      <c r="V396" s="30" t="s">
        <v>109</v>
      </c>
      <c r="W396" s="31" t="s">
        <v>109</v>
      </c>
      <c r="X396" s="56">
        <f t="shared" ref="X396:X403" si="73">countif(D396:M396,"Y")+countif(O396:W396,"Y")</f>
        <v>19</v>
      </c>
      <c r="Y396" s="45">
        <f t="shared" ref="Y396:Y403" si="74">COUNTIF(D396:M396,"N")+COUNTIF(O396:W396,"N")</f>
        <v>0</v>
      </c>
    </row>
    <row r="397">
      <c r="A397" s="41" t="s">
        <v>664</v>
      </c>
      <c r="B397" s="62">
        <v>2.0</v>
      </c>
      <c r="C397" s="41" t="s">
        <v>666</v>
      </c>
      <c r="D397" s="30" t="s">
        <v>109</v>
      </c>
      <c r="E397" s="30" t="s">
        <v>109</v>
      </c>
      <c r="F397" s="30" t="s">
        <v>109</v>
      </c>
      <c r="G397" s="30" t="s">
        <v>109</v>
      </c>
      <c r="H397" s="30" t="s">
        <v>109</v>
      </c>
      <c r="I397" s="30" t="s">
        <v>109</v>
      </c>
      <c r="J397" s="30" t="s">
        <v>109</v>
      </c>
      <c r="K397" s="30" t="s">
        <v>109</v>
      </c>
      <c r="L397" s="30" t="s">
        <v>109</v>
      </c>
      <c r="M397" s="30" t="s">
        <v>109</v>
      </c>
      <c r="N397" s="30" t="s">
        <v>98</v>
      </c>
      <c r="O397" s="30" t="s">
        <v>109</v>
      </c>
      <c r="P397" s="30" t="s">
        <v>109</v>
      </c>
      <c r="Q397" s="30" t="s">
        <v>109</v>
      </c>
      <c r="R397" s="30" t="s">
        <v>109</v>
      </c>
      <c r="S397" s="30" t="s">
        <v>109</v>
      </c>
      <c r="T397" s="30" t="s">
        <v>109</v>
      </c>
      <c r="U397" s="30" t="s">
        <v>109</v>
      </c>
      <c r="V397" s="30" t="s">
        <v>109</v>
      </c>
      <c r="W397" s="31" t="s">
        <v>109</v>
      </c>
      <c r="X397" s="56">
        <f t="shared" si="73"/>
        <v>19</v>
      </c>
      <c r="Y397" s="45">
        <f t="shared" si="74"/>
        <v>0</v>
      </c>
    </row>
    <row r="398">
      <c r="A398" s="41" t="s">
        <v>664</v>
      </c>
      <c r="B398" s="62">
        <v>3.0</v>
      </c>
      <c r="C398" s="41" t="s">
        <v>667</v>
      </c>
      <c r="D398" s="30" t="s">
        <v>109</v>
      </c>
      <c r="E398" s="30" t="s">
        <v>204</v>
      </c>
      <c r="F398" s="30" t="s">
        <v>109</v>
      </c>
      <c r="G398" s="30" t="s">
        <v>109</v>
      </c>
      <c r="H398" s="30" t="s">
        <v>109</v>
      </c>
      <c r="I398" s="30" t="s">
        <v>109</v>
      </c>
      <c r="J398" s="30" t="s">
        <v>109</v>
      </c>
      <c r="K398" s="30" t="s">
        <v>109</v>
      </c>
      <c r="L398" s="30" t="s">
        <v>109</v>
      </c>
      <c r="M398" s="30" t="s">
        <v>109</v>
      </c>
      <c r="N398" s="30" t="s">
        <v>98</v>
      </c>
      <c r="O398" s="30" t="s">
        <v>109</v>
      </c>
      <c r="P398" s="30" t="s">
        <v>109</v>
      </c>
      <c r="Q398" s="30" t="s">
        <v>109</v>
      </c>
      <c r="R398" s="30" t="s">
        <v>109</v>
      </c>
      <c r="S398" s="30" t="s">
        <v>109</v>
      </c>
      <c r="T398" s="30" t="s">
        <v>109</v>
      </c>
      <c r="U398" s="30" t="s">
        <v>109</v>
      </c>
      <c r="V398" s="30" t="s">
        <v>109</v>
      </c>
      <c r="W398" s="31" t="s">
        <v>109</v>
      </c>
      <c r="X398" s="56">
        <f t="shared" si="73"/>
        <v>18</v>
      </c>
      <c r="Y398" s="45">
        <f t="shared" si="74"/>
        <v>0</v>
      </c>
    </row>
    <row r="399">
      <c r="A399" s="41" t="s">
        <v>664</v>
      </c>
      <c r="B399" s="62">
        <v>4.0</v>
      </c>
      <c r="C399" s="41" t="s">
        <v>668</v>
      </c>
      <c r="D399" s="30" t="s">
        <v>109</v>
      </c>
      <c r="E399" s="30" t="s">
        <v>109</v>
      </c>
      <c r="F399" s="30" t="s">
        <v>109</v>
      </c>
      <c r="G399" s="30" t="s">
        <v>109</v>
      </c>
      <c r="H399" s="30" t="s">
        <v>109</v>
      </c>
      <c r="I399" s="30" t="s">
        <v>109</v>
      </c>
      <c r="J399" s="30" t="s">
        <v>109</v>
      </c>
      <c r="K399" s="30" t="s">
        <v>109</v>
      </c>
      <c r="L399" s="30" t="s">
        <v>109</v>
      </c>
      <c r="M399" s="30" t="s">
        <v>109</v>
      </c>
      <c r="N399" s="30" t="s">
        <v>98</v>
      </c>
      <c r="O399" s="30" t="s">
        <v>109</v>
      </c>
      <c r="P399" s="30" t="s">
        <v>109</v>
      </c>
      <c r="Q399" s="30" t="s">
        <v>109</v>
      </c>
      <c r="R399" s="30" t="s">
        <v>109</v>
      </c>
      <c r="S399" s="30" t="s">
        <v>109</v>
      </c>
      <c r="T399" s="30" t="s">
        <v>109</v>
      </c>
      <c r="U399" s="30" t="s">
        <v>109</v>
      </c>
      <c r="V399" s="30" t="s">
        <v>109</v>
      </c>
      <c r="W399" s="31" t="s">
        <v>109</v>
      </c>
      <c r="X399" s="56">
        <f t="shared" si="73"/>
        <v>19</v>
      </c>
      <c r="Y399" s="45">
        <f t="shared" si="74"/>
        <v>0</v>
      </c>
    </row>
    <row r="400">
      <c r="A400" s="41" t="s">
        <v>664</v>
      </c>
      <c r="B400" s="62">
        <v>5.0</v>
      </c>
      <c r="C400" s="41" t="s">
        <v>669</v>
      </c>
      <c r="D400" s="30" t="s">
        <v>204</v>
      </c>
      <c r="E400" s="30" t="s">
        <v>109</v>
      </c>
      <c r="F400" s="30" t="s">
        <v>204</v>
      </c>
      <c r="G400" s="30" t="s">
        <v>204</v>
      </c>
      <c r="H400" s="30" t="s">
        <v>204</v>
      </c>
      <c r="I400" s="30" t="s">
        <v>334</v>
      </c>
      <c r="J400" s="30" t="s">
        <v>334</v>
      </c>
      <c r="K400" s="30" t="s">
        <v>334</v>
      </c>
      <c r="L400" s="30" t="s">
        <v>334</v>
      </c>
      <c r="M400" s="30" t="s">
        <v>334</v>
      </c>
      <c r="N400" s="30" t="s">
        <v>334</v>
      </c>
      <c r="O400" s="30" t="s">
        <v>334</v>
      </c>
      <c r="P400" s="30" t="s">
        <v>334</v>
      </c>
      <c r="Q400" s="30" t="s">
        <v>334</v>
      </c>
      <c r="R400" s="30" t="s">
        <v>334</v>
      </c>
      <c r="S400" s="30" t="s">
        <v>334</v>
      </c>
      <c r="T400" s="30" t="s">
        <v>334</v>
      </c>
      <c r="U400" s="30" t="s">
        <v>334</v>
      </c>
      <c r="V400" s="30" t="s">
        <v>334</v>
      </c>
      <c r="W400" s="31" t="s">
        <v>334</v>
      </c>
      <c r="X400" s="56">
        <f t="shared" si="73"/>
        <v>1</v>
      </c>
      <c r="Y400" s="45">
        <f t="shared" si="74"/>
        <v>0</v>
      </c>
    </row>
    <row r="401">
      <c r="A401" s="41" t="s">
        <v>664</v>
      </c>
      <c r="B401" s="62">
        <v>5.0</v>
      </c>
      <c r="C401" s="41" t="s">
        <v>670</v>
      </c>
      <c r="D401" s="30" t="s">
        <v>334</v>
      </c>
      <c r="E401" s="30" t="s">
        <v>334</v>
      </c>
      <c r="F401" s="30" t="s">
        <v>334</v>
      </c>
      <c r="G401" s="30" t="s">
        <v>334</v>
      </c>
      <c r="H401" s="30" t="s">
        <v>334</v>
      </c>
      <c r="I401" s="30" t="s">
        <v>334</v>
      </c>
      <c r="J401" s="30" t="s">
        <v>334</v>
      </c>
      <c r="K401" s="30" t="s">
        <v>334</v>
      </c>
      <c r="L401" s="30" t="s">
        <v>334</v>
      </c>
      <c r="M401" s="30" t="s">
        <v>109</v>
      </c>
      <c r="N401" s="30" t="s">
        <v>98</v>
      </c>
      <c r="O401" s="30" t="s">
        <v>109</v>
      </c>
      <c r="P401" s="30" t="s">
        <v>109</v>
      </c>
      <c r="Q401" s="30" t="s">
        <v>109</v>
      </c>
      <c r="R401" s="30" t="s">
        <v>109</v>
      </c>
      <c r="S401" s="30" t="s">
        <v>109</v>
      </c>
      <c r="T401" s="30" t="s">
        <v>109</v>
      </c>
      <c r="U401" s="30" t="s">
        <v>109</v>
      </c>
      <c r="V401" s="30" t="s">
        <v>109</v>
      </c>
      <c r="W401" s="31" t="s">
        <v>109</v>
      </c>
      <c r="X401" s="56">
        <f t="shared" si="73"/>
        <v>10</v>
      </c>
      <c r="Y401" s="45">
        <f t="shared" si="74"/>
        <v>0</v>
      </c>
    </row>
    <row r="402">
      <c r="A402" s="41" t="s">
        <v>664</v>
      </c>
      <c r="B402" s="62">
        <v>6.0</v>
      </c>
      <c r="C402" s="41" t="s">
        <v>671</v>
      </c>
      <c r="D402" s="30" t="s">
        <v>98</v>
      </c>
      <c r="E402" s="30" t="s">
        <v>98</v>
      </c>
      <c r="F402" s="30" t="s">
        <v>98</v>
      </c>
      <c r="G402" s="30" t="s">
        <v>98</v>
      </c>
      <c r="H402" s="30" t="s">
        <v>98</v>
      </c>
      <c r="I402" s="30" t="s">
        <v>98</v>
      </c>
      <c r="J402" s="30" t="s">
        <v>98</v>
      </c>
      <c r="K402" s="30" t="s">
        <v>109</v>
      </c>
      <c r="L402" s="30" t="s">
        <v>204</v>
      </c>
      <c r="M402" s="30" t="s">
        <v>98</v>
      </c>
      <c r="N402" s="30" t="s">
        <v>204</v>
      </c>
      <c r="O402" s="30" t="s">
        <v>98</v>
      </c>
      <c r="P402" s="30" t="s">
        <v>109</v>
      </c>
      <c r="Q402" s="30" t="s">
        <v>98</v>
      </c>
      <c r="R402" s="30" t="s">
        <v>98</v>
      </c>
      <c r="S402" s="30" t="s">
        <v>98</v>
      </c>
      <c r="T402" s="30" t="s">
        <v>98</v>
      </c>
      <c r="U402" s="30" t="s">
        <v>98</v>
      </c>
      <c r="V402" s="30" t="s">
        <v>98</v>
      </c>
      <c r="W402" s="31" t="s">
        <v>98</v>
      </c>
      <c r="X402" s="56">
        <f t="shared" si="73"/>
        <v>2</v>
      </c>
      <c r="Y402" s="45">
        <f t="shared" si="74"/>
        <v>16</v>
      </c>
    </row>
    <row r="403">
      <c r="A403" s="41" t="s">
        <v>664</v>
      </c>
      <c r="B403" s="62">
        <v>7.0</v>
      </c>
      <c r="C403" s="41" t="s">
        <v>672</v>
      </c>
      <c r="D403" s="30" t="s">
        <v>109</v>
      </c>
      <c r="E403" s="30" t="s">
        <v>109</v>
      </c>
      <c r="F403" s="30" t="s">
        <v>204</v>
      </c>
      <c r="G403" s="30" t="s">
        <v>109</v>
      </c>
      <c r="H403" s="30" t="s">
        <v>109</v>
      </c>
      <c r="I403" s="30" t="s">
        <v>109</v>
      </c>
      <c r="J403" s="30" t="s">
        <v>109</v>
      </c>
      <c r="K403" s="30" t="s">
        <v>109</v>
      </c>
      <c r="L403" s="30" t="s">
        <v>109</v>
      </c>
      <c r="M403" s="30" t="s">
        <v>109</v>
      </c>
      <c r="N403" s="30" t="s">
        <v>98</v>
      </c>
      <c r="O403" s="30" t="s">
        <v>109</v>
      </c>
      <c r="P403" s="30" t="s">
        <v>109</v>
      </c>
      <c r="Q403" s="30" t="s">
        <v>109</v>
      </c>
      <c r="R403" s="30" t="s">
        <v>109</v>
      </c>
      <c r="S403" s="30" t="s">
        <v>109</v>
      </c>
      <c r="T403" s="30" t="s">
        <v>109</v>
      </c>
      <c r="U403" s="30" t="s">
        <v>109</v>
      </c>
      <c r="V403" s="30" t="s">
        <v>109</v>
      </c>
      <c r="W403" s="31" t="s">
        <v>109</v>
      </c>
      <c r="X403" s="56">
        <f t="shared" si="73"/>
        <v>18</v>
      </c>
      <c r="Y403" s="45">
        <f t="shared" si="74"/>
        <v>0</v>
      </c>
    </row>
    <row r="404">
      <c r="A404" s="41"/>
      <c r="B404" s="63" t="s">
        <v>673</v>
      </c>
      <c r="C404" s="38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3"/>
      <c r="X404" s="42"/>
      <c r="Y404" s="42"/>
    </row>
    <row r="405">
      <c r="A405" s="41" t="s">
        <v>673</v>
      </c>
      <c r="B405" s="62">
        <v>0.0</v>
      </c>
      <c r="C405" s="41" t="s">
        <v>674</v>
      </c>
      <c r="D405" s="30" t="s">
        <v>109</v>
      </c>
      <c r="E405" s="30" t="s">
        <v>109</v>
      </c>
      <c r="F405" s="30" t="s">
        <v>109</v>
      </c>
      <c r="G405" s="30" t="s">
        <v>109</v>
      </c>
      <c r="H405" s="30" t="s">
        <v>109</v>
      </c>
      <c r="I405" s="30" t="s">
        <v>109</v>
      </c>
      <c r="J405" s="30" t="s">
        <v>109</v>
      </c>
      <c r="K405" s="30" t="s">
        <v>109</v>
      </c>
      <c r="L405" s="30" t="s">
        <v>109</v>
      </c>
      <c r="M405" s="30" t="s">
        <v>109</v>
      </c>
      <c r="N405" s="30" t="s">
        <v>98</v>
      </c>
      <c r="O405" s="30" t="s">
        <v>109</v>
      </c>
      <c r="P405" s="30" t="s">
        <v>109</v>
      </c>
      <c r="Q405" s="30" t="s">
        <v>109</v>
      </c>
      <c r="R405" s="30" t="s">
        <v>109</v>
      </c>
      <c r="S405" s="30" t="s">
        <v>109</v>
      </c>
      <c r="T405" s="30" t="s">
        <v>109</v>
      </c>
      <c r="U405" s="30" t="s">
        <v>109</v>
      </c>
      <c r="V405" s="30" t="s">
        <v>109</v>
      </c>
      <c r="W405" s="31" t="s">
        <v>109</v>
      </c>
      <c r="X405" s="56">
        <f>countif(D405:M405,"Y")+countif(O405:W405,"Y")</f>
        <v>19</v>
      </c>
      <c r="Y405" s="45">
        <f>COUNTIF(D405:M405,"N")+COUNTIF(O405:W405,"N")</f>
        <v>0</v>
      </c>
    </row>
    <row r="406">
      <c r="A406" s="21"/>
      <c r="B406" s="63" t="s">
        <v>675</v>
      </c>
      <c r="C406" s="38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3"/>
      <c r="X406" s="42"/>
      <c r="Y406" s="42"/>
    </row>
    <row r="407">
      <c r="A407" s="41" t="s">
        <v>675</v>
      </c>
      <c r="B407" s="62">
        <v>1.0</v>
      </c>
      <c r="C407" s="41" t="s">
        <v>676</v>
      </c>
      <c r="D407" s="30" t="s">
        <v>109</v>
      </c>
      <c r="E407" s="30" t="s">
        <v>109</v>
      </c>
      <c r="F407" s="30" t="s">
        <v>109</v>
      </c>
      <c r="G407" s="30" t="s">
        <v>109</v>
      </c>
      <c r="H407" s="30" t="s">
        <v>109</v>
      </c>
      <c r="I407" s="30" t="s">
        <v>109</v>
      </c>
      <c r="J407" s="30" t="s">
        <v>109</v>
      </c>
      <c r="K407" s="30" t="s">
        <v>109</v>
      </c>
      <c r="L407" s="30" t="s">
        <v>109</v>
      </c>
      <c r="M407" s="30" t="s">
        <v>109</v>
      </c>
      <c r="N407" s="30" t="s">
        <v>98</v>
      </c>
      <c r="O407" s="30" t="s">
        <v>109</v>
      </c>
      <c r="P407" s="30" t="s">
        <v>109</v>
      </c>
      <c r="Q407" s="30" t="s">
        <v>109</v>
      </c>
      <c r="R407" s="30" t="s">
        <v>109</v>
      </c>
      <c r="S407" s="30" t="s">
        <v>109</v>
      </c>
      <c r="T407" s="30" t="s">
        <v>109</v>
      </c>
      <c r="U407" s="30" t="s">
        <v>109</v>
      </c>
      <c r="V407" s="30" t="s">
        <v>109</v>
      </c>
      <c r="W407" s="31" t="s">
        <v>109</v>
      </c>
      <c r="X407" s="56">
        <f t="shared" ref="X407:X415" si="75">countif(D407:M407,"Y")+countif(O407:W407,"Y")</f>
        <v>19</v>
      </c>
      <c r="Y407" s="45">
        <f t="shared" ref="Y407:Y415" si="76">COUNTIF(D407:M407,"N")+COUNTIF(O407:W407,"N")</f>
        <v>0</v>
      </c>
    </row>
    <row r="408">
      <c r="A408" s="41" t="s">
        <v>675</v>
      </c>
      <c r="B408" s="62">
        <v>2.0</v>
      </c>
      <c r="C408" s="41" t="s">
        <v>677</v>
      </c>
      <c r="D408" s="30" t="s">
        <v>109</v>
      </c>
      <c r="E408" s="30" t="s">
        <v>109</v>
      </c>
      <c r="F408" s="30" t="s">
        <v>109</v>
      </c>
      <c r="G408" s="30" t="s">
        <v>109</v>
      </c>
      <c r="H408" s="30" t="s">
        <v>109</v>
      </c>
      <c r="I408" s="30" t="s">
        <v>109</v>
      </c>
      <c r="J408" s="30" t="s">
        <v>98</v>
      </c>
      <c r="K408" s="30" t="s">
        <v>204</v>
      </c>
      <c r="L408" s="30" t="s">
        <v>109</v>
      </c>
      <c r="M408" s="30" t="s">
        <v>109</v>
      </c>
      <c r="N408" s="30" t="s">
        <v>98</v>
      </c>
      <c r="O408" s="30" t="s">
        <v>109</v>
      </c>
      <c r="P408" s="30" t="s">
        <v>109</v>
      </c>
      <c r="Q408" s="30" t="s">
        <v>109</v>
      </c>
      <c r="R408" s="30" t="s">
        <v>109</v>
      </c>
      <c r="S408" s="30" t="s">
        <v>109</v>
      </c>
      <c r="T408" s="30" t="s">
        <v>109</v>
      </c>
      <c r="U408" s="30" t="s">
        <v>98</v>
      </c>
      <c r="V408" s="30" t="s">
        <v>109</v>
      </c>
      <c r="W408" s="31" t="s">
        <v>109</v>
      </c>
      <c r="X408" s="56">
        <f t="shared" si="75"/>
        <v>16</v>
      </c>
      <c r="Y408" s="45">
        <f t="shared" si="76"/>
        <v>2</v>
      </c>
    </row>
    <row r="409">
      <c r="A409" s="41" t="s">
        <v>675</v>
      </c>
      <c r="B409" s="62">
        <v>3.0</v>
      </c>
      <c r="C409" s="41" t="s">
        <v>678</v>
      </c>
      <c r="D409" s="30" t="s">
        <v>109</v>
      </c>
      <c r="E409" s="30" t="s">
        <v>109</v>
      </c>
      <c r="F409" s="30" t="s">
        <v>109</v>
      </c>
      <c r="G409" s="30" t="s">
        <v>109</v>
      </c>
      <c r="H409" s="30" t="s">
        <v>109</v>
      </c>
      <c r="I409" s="30" t="s">
        <v>109</v>
      </c>
      <c r="J409" s="30" t="s">
        <v>109</v>
      </c>
      <c r="K409" s="30" t="s">
        <v>109</v>
      </c>
      <c r="L409" s="30" t="s">
        <v>109</v>
      </c>
      <c r="M409" s="30" t="s">
        <v>109</v>
      </c>
      <c r="N409" s="30" t="s">
        <v>98</v>
      </c>
      <c r="O409" s="30" t="s">
        <v>109</v>
      </c>
      <c r="P409" s="30" t="s">
        <v>109</v>
      </c>
      <c r="Q409" s="30" t="s">
        <v>109</v>
      </c>
      <c r="R409" s="30" t="s">
        <v>109</v>
      </c>
      <c r="S409" s="30" t="s">
        <v>109</v>
      </c>
      <c r="T409" s="30" t="s">
        <v>109</v>
      </c>
      <c r="U409" s="30" t="s">
        <v>109</v>
      </c>
      <c r="V409" s="30" t="s">
        <v>109</v>
      </c>
      <c r="W409" s="31" t="s">
        <v>109</v>
      </c>
      <c r="X409" s="56">
        <f t="shared" si="75"/>
        <v>19</v>
      </c>
      <c r="Y409" s="45">
        <f t="shared" si="76"/>
        <v>0</v>
      </c>
    </row>
    <row r="410">
      <c r="A410" s="41" t="s">
        <v>675</v>
      </c>
      <c r="B410" s="62">
        <v>4.0</v>
      </c>
      <c r="C410" s="41" t="s">
        <v>679</v>
      </c>
      <c r="D410" s="30" t="s">
        <v>109</v>
      </c>
      <c r="E410" s="30" t="s">
        <v>109</v>
      </c>
      <c r="F410" s="30" t="s">
        <v>109</v>
      </c>
      <c r="G410" s="30" t="s">
        <v>109</v>
      </c>
      <c r="H410" s="30" t="s">
        <v>109</v>
      </c>
      <c r="I410" s="30" t="s">
        <v>109</v>
      </c>
      <c r="J410" s="30" t="s">
        <v>109</v>
      </c>
      <c r="K410" s="30" t="s">
        <v>109</v>
      </c>
      <c r="L410" s="30" t="s">
        <v>109</v>
      </c>
      <c r="M410" s="30" t="s">
        <v>109</v>
      </c>
      <c r="N410" s="30" t="s">
        <v>98</v>
      </c>
      <c r="O410" s="30" t="s">
        <v>109</v>
      </c>
      <c r="P410" s="30" t="s">
        <v>109</v>
      </c>
      <c r="Q410" s="30" t="s">
        <v>109</v>
      </c>
      <c r="R410" s="30" t="s">
        <v>109</v>
      </c>
      <c r="S410" s="30" t="s">
        <v>204</v>
      </c>
      <c r="T410" s="30" t="s">
        <v>109</v>
      </c>
      <c r="U410" s="30" t="s">
        <v>109</v>
      </c>
      <c r="V410" s="30" t="s">
        <v>109</v>
      </c>
      <c r="W410" s="31" t="s">
        <v>109</v>
      </c>
      <c r="X410" s="56">
        <f t="shared" si="75"/>
        <v>18</v>
      </c>
      <c r="Y410" s="45">
        <f t="shared" si="76"/>
        <v>0</v>
      </c>
    </row>
    <row r="411">
      <c r="A411" s="41" t="s">
        <v>675</v>
      </c>
      <c r="B411" s="62">
        <v>5.0</v>
      </c>
      <c r="C411" s="41" t="s">
        <v>680</v>
      </c>
      <c r="D411" s="30" t="s">
        <v>98</v>
      </c>
      <c r="E411" s="30" t="s">
        <v>109</v>
      </c>
      <c r="F411" s="30" t="s">
        <v>98</v>
      </c>
      <c r="G411" s="30" t="s">
        <v>98</v>
      </c>
      <c r="H411" s="30" t="s">
        <v>98</v>
      </c>
      <c r="I411" s="30" t="s">
        <v>109</v>
      </c>
      <c r="J411" s="30" t="s">
        <v>98</v>
      </c>
      <c r="K411" s="30" t="s">
        <v>109</v>
      </c>
      <c r="L411" s="30" t="s">
        <v>98</v>
      </c>
      <c r="M411" s="30" t="s">
        <v>98</v>
      </c>
      <c r="N411" s="30" t="s">
        <v>109</v>
      </c>
      <c r="O411" s="30" t="s">
        <v>109</v>
      </c>
      <c r="P411" s="30" t="s">
        <v>109</v>
      </c>
      <c r="Q411" s="30" t="s">
        <v>98</v>
      </c>
      <c r="R411" s="30" t="s">
        <v>98</v>
      </c>
      <c r="S411" s="30" t="s">
        <v>109</v>
      </c>
      <c r="T411" s="30" t="s">
        <v>109</v>
      </c>
      <c r="U411" s="30" t="s">
        <v>109</v>
      </c>
      <c r="V411" s="30" t="s">
        <v>109</v>
      </c>
      <c r="W411" s="31" t="s">
        <v>98</v>
      </c>
      <c r="X411" s="56">
        <f t="shared" si="75"/>
        <v>9</v>
      </c>
      <c r="Y411" s="45">
        <f t="shared" si="76"/>
        <v>10</v>
      </c>
    </row>
    <row r="412">
      <c r="A412" s="41" t="s">
        <v>675</v>
      </c>
      <c r="B412" s="62">
        <v>6.0</v>
      </c>
      <c r="C412" s="41" t="s">
        <v>681</v>
      </c>
      <c r="D412" s="30" t="s">
        <v>109</v>
      </c>
      <c r="E412" s="30" t="s">
        <v>109</v>
      </c>
      <c r="F412" s="30" t="s">
        <v>109</v>
      </c>
      <c r="G412" s="30" t="s">
        <v>109</v>
      </c>
      <c r="H412" s="30" t="s">
        <v>109</v>
      </c>
      <c r="I412" s="30" t="s">
        <v>109</v>
      </c>
      <c r="J412" s="30" t="s">
        <v>109</v>
      </c>
      <c r="K412" s="30" t="s">
        <v>109</v>
      </c>
      <c r="L412" s="30" t="s">
        <v>109</v>
      </c>
      <c r="M412" s="30" t="s">
        <v>109</v>
      </c>
      <c r="N412" s="30" t="s">
        <v>98</v>
      </c>
      <c r="O412" s="30" t="s">
        <v>109</v>
      </c>
      <c r="P412" s="30" t="s">
        <v>204</v>
      </c>
      <c r="Q412" s="30" t="s">
        <v>109</v>
      </c>
      <c r="R412" s="30" t="s">
        <v>109</v>
      </c>
      <c r="S412" s="30" t="s">
        <v>109</v>
      </c>
      <c r="T412" s="30" t="s">
        <v>109</v>
      </c>
      <c r="U412" s="30" t="s">
        <v>109</v>
      </c>
      <c r="V412" s="30" t="s">
        <v>109</v>
      </c>
      <c r="W412" s="31" t="s">
        <v>109</v>
      </c>
      <c r="X412" s="56">
        <f t="shared" si="75"/>
        <v>18</v>
      </c>
      <c r="Y412" s="45">
        <f t="shared" si="76"/>
        <v>0</v>
      </c>
    </row>
    <row r="413">
      <c r="A413" s="41" t="s">
        <v>675</v>
      </c>
      <c r="B413" s="62">
        <v>7.0</v>
      </c>
      <c r="C413" s="41" t="s">
        <v>682</v>
      </c>
      <c r="D413" s="30" t="s">
        <v>109</v>
      </c>
      <c r="E413" s="30" t="s">
        <v>109</v>
      </c>
      <c r="F413" s="30" t="s">
        <v>109</v>
      </c>
      <c r="G413" s="30" t="s">
        <v>109</v>
      </c>
      <c r="H413" s="30" t="s">
        <v>109</v>
      </c>
      <c r="I413" s="30" t="s">
        <v>109</v>
      </c>
      <c r="J413" s="30" t="s">
        <v>109</v>
      </c>
      <c r="K413" s="30" t="s">
        <v>109</v>
      </c>
      <c r="L413" s="30" t="s">
        <v>109</v>
      </c>
      <c r="M413" s="30" t="s">
        <v>109</v>
      </c>
      <c r="N413" s="30" t="s">
        <v>98</v>
      </c>
      <c r="O413" s="30" t="s">
        <v>109</v>
      </c>
      <c r="P413" s="30" t="s">
        <v>109</v>
      </c>
      <c r="Q413" s="30" t="s">
        <v>109</v>
      </c>
      <c r="R413" s="30" t="s">
        <v>109</v>
      </c>
      <c r="S413" s="30" t="s">
        <v>109</v>
      </c>
      <c r="T413" s="30" t="s">
        <v>109</v>
      </c>
      <c r="U413" s="30" t="s">
        <v>109</v>
      </c>
      <c r="V413" s="30" t="s">
        <v>109</v>
      </c>
      <c r="W413" s="31" t="s">
        <v>109</v>
      </c>
      <c r="X413" s="56">
        <f t="shared" si="75"/>
        <v>19</v>
      </c>
      <c r="Y413" s="45">
        <f t="shared" si="76"/>
        <v>0</v>
      </c>
    </row>
    <row r="414">
      <c r="A414" s="41" t="s">
        <v>675</v>
      </c>
      <c r="B414" s="62">
        <v>8.0</v>
      </c>
      <c r="C414" s="41" t="s">
        <v>263</v>
      </c>
      <c r="D414" s="30" t="s">
        <v>109</v>
      </c>
      <c r="E414" s="30" t="s">
        <v>109</v>
      </c>
      <c r="F414" s="30" t="s">
        <v>109</v>
      </c>
      <c r="G414" s="30" t="s">
        <v>109</v>
      </c>
      <c r="H414" s="30" t="s">
        <v>109</v>
      </c>
      <c r="I414" s="30" t="s">
        <v>109</v>
      </c>
      <c r="J414" s="30" t="s">
        <v>109</v>
      </c>
      <c r="K414" s="30" t="s">
        <v>109</v>
      </c>
      <c r="L414" s="30" t="s">
        <v>109</v>
      </c>
      <c r="M414" s="30" t="s">
        <v>109</v>
      </c>
      <c r="N414" s="30" t="s">
        <v>98</v>
      </c>
      <c r="O414" s="30" t="s">
        <v>109</v>
      </c>
      <c r="P414" s="30" t="s">
        <v>109</v>
      </c>
      <c r="Q414" s="30" t="s">
        <v>109</v>
      </c>
      <c r="R414" s="30" t="s">
        <v>109</v>
      </c>
      <c r="S414" s="30" t="s">
        <v>109</v>
      </c>
      <c r="T414" s="30" t="s">
        <v>109</v>
      </c>
      <c r="U414" s="30" t="s">
        <v>109</v>
      </c>
      <c r="V414" s="30" t="s">
        <v>109</v>
      </c>
      <c r="W414" s="31" t="s">
        <v>109</v>
      </c>
      <c r="X414" s="56">
        <f t="shared" si="75"/>
        <v>19</v>
      </c>
      <c r="Y414" s="45">
        <f t="shared" si="76"/>
        <v>0</v>
      </c>
    </row>
    <row r="415">
      <c r="A415" s="41" t="s">
        <v>675</v>
      </c>
      <c r="B415" s="62">
        <v>9.0</v>
      </c>
      <c r="C415" s="41" t="s">
        <v>683</v>
      </c>
      <c r="D415" s="30" t="s">
        <v>98</v>
      </c>
      <c r="E415" s="30" t="s">
        <v>98</v>
      </c>
      <c r="F415" s="30" t="s">
        <v>98</v>
      </c>
      <c r="G415" s="30" t="s">
        <v>98</v>
      </c>
      <c r="H415" s="30" t="s">
        <v>98</v>
      </c>
      <c r="I415" s="30" t="s">
        <v>98</v>
      </c>
      <c r="J415" s="30" t="s">
        <v>98</v>
      </c>
      <c r="K415" s="30" t="s">
        <v>109</v>
      </c>
      <c r="L415" s="30" t="s">
        <v>98</v>
      </c>
      <c r="M415" s="30" t="s">
        <v>98</v>
      </c>
      <c r="N415" s="30" t="s">
        <v>109</v>
      </c>
      <c r="O415" s="30" t="s">
        <v>98</v>
      </c>
      <c r="P415" s="30" t="s">
        <v>109</v>
      </c>
      <c r="Q415" s="30" t="s">
        <v>98</v>
      </c>
      <c r="R415" s="30" t="s">
        <v>98</v>
      </c>
      <c r="S415" s="30" t="s">
        <v>98</v>
      </c>
      <c r="T415" s="30" t="s">
        <v>98</v>
      </c>
      <c r="U415" s="30" t="s">
        <v>98</v>
      </c>
      <c r="V415" s="30" t="s">
        <v>98</v>
      </c>
      <c r="W415" s="31" t="s">
        <v>98</v>
      </c>
      <c r="X415" s="56">
        <f t="shared" si="75"/>
        <v>2</v>
      </c>
      <c r="Y415" s="45">
        <f t="shared" si="76"/>
        <v>17</v>
      </c>
    </row>
    <row r="416">
      <c r="A416" s="21"/>
      <c r="B416" s="63" t="s">
        <v>684</v>
      </c>
      <c r="C416" s="38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3"/>
      <c r="X416" s="42"/>
      <c r="Y416" s="42"/>
    </row>
    <row r="417">
      <c r="A417" s="41" t="s">
        <v>684</v>
      </c>
      <c r="B417" s="62">
        <v>1.0</v>
      </c>
      <c r="C417" s="41" t="s">
        <v>685</v>
      </c>
      <c r="D417" s="30" t="s">
        <v>109</v>
      </c>
      <c r="E417" s="30" t="s">
        <v>109</v>
      </c>
      <c r="F417" s="30" t="s">
        <v>109</v>
      </c>
      <c r="G417" s="30" t="s">
        <v>109</v>
      </c>
      <c r="H417" s="30" t="s">
        <v>109</v>
      </c>
      <c r="I417" s="30" t="s">
        <v>109</v>
      </c>
      <c r="J417" s="30" t="s">
        <v>109</v>
      </c>
      <c r="K417" s="30" t="s">
        <v>109</v>
      </c>
      <c r="L417" s="30" t="s">
        <v>109</v>
      </c>
      <c r="M417" s="30" t="s">
        <v>109</v>
      </c>
      <c r="N417" s="30" t="s">
        <v>98</v>
      </c>
      <c r="O417" s="30" t="s">
        <v>109</v>
      </c>
      <c r="P417" s="30" t="s">
        <v>109</v>
      </c>
      <c r="Q417" s="30" t="s">
        <v>109</v>
      </c>
      <c r="R417" s="30" t="s">
        <v>109</v>
      </c>
      <c r="S417" s="30" t="s">
        <v>109</v>
      </c>
      <c r="T417" s="30" t="s">
        <v>109</v>
      </c>
      <c r="U417" s="30" t="s">
        <v>109</v>
      </c>
      <c r="V417" s="30" t="s">
        <v>109</v>
      </c>
      <c r="W417" s="31" t="s">
        <v>109</v>
      </c>
      <c r="X417" s="56">
        <f t="shared" ref="X417:X452" si="77">countif(D417:M417,"Y")+countif(O417:W417,"Y")</f>
        <v>19</v>
      </c>
      <c r="Y417" s="45">
        <f t="shared" ref="Y417:Y452" si="78">COUNTIF(D417:M417,"N")+COUNTIF(O417:W417,"N")</f>
        <v>0</v>
      </c>
    </row>
    <row r="418">
      <c r="A418" s="41" t="s">
        <v>684</v>
      </c>
      <c r="B418" s="62">
        <v>2.0</v>
      </c>
      <c r="C418" s="41" t="s">
        <v>686</v>
      </c>
      <c r="D418" s="30" t="s">
        <v>109</v>
      </c>
      <c r="E418" s="30" t="s">
        <v>109</v>
      </c>
      <c r="F418" s="30" t="s">
        <v>109</v>
      </c>
      <c r="G418" s="30" t="s">
        <v>109</v>
      </c>
      <c r="H418" s="30" t="s">
        <v>109</v>
      </c>
      <c r="I418" s="30" t="s">
        <v>109</v>
      </c>
      <c r="J418" s="30" t="s">
        <v>98</v>
      </c>
      <c r="K418" s="30" t="s">
        <v>109</v>
      </c>
      <c r="L418" s="30" t="s">
        <v>109</v>
      </c>
      <c r="M418" s="30" t="s">
        <v>109</v>
      </c>
      <c r="N418" s="30" t="s">
        <v>98</v>
      </c>
      <c r="O418" s="30" t="s">
        <v>109</v>
      </c>
      <c r="P418" s="30" t="s">
        <v>109</v>
      </c>
      <c r="Q418" s="30" t="s">
        <v>109</v>
      </c>
      <c r="R418" s="30" t="s">
        <v>109</v>
      </c>
      <c r="S418" s="30" t="s">
        <v>109</v>
      </c>
      <c r="T418" s="30" t="s">
        <v>109</v>
      </c>
      <c r="U418" s="30" t="s">
        <v>109</v>
      </c>
      <c r="V418" s="30" t="s">
        <v>109</v>
      </c>
      <c r="W418" s="31" t="s">
        <v>109</v>
      </c>
      <c r="X418" s="56">
        <f t="shared" si="77"/>
        <v>18</v>
      </c>
      <c r="Y418" s="45">
        <f t="shared" si="78"/>
        <v>1</v>
      </c>
    </row>
    <row r="419">
      <c r="A419" s="41" t="s">
        <v>684</v>
      </c>
      <c r="B419" s="62">
        <v>3.0</v>
      </c>
      <c r="C419" s="41" t="s">
        <v>687</v>
      </c>
      <c r="D419" s="30" t="s">
        <v>109</v>
      </c>
      <c r="E419" s="30" t="s">
        <v>109</v>
      </c>
      <c r="F419" s="30" t="s">
        <v>109</v>
      </c>
      <c r="G419" s="30" t="s">
        <v>109</v>
      </c>
      <c r="H419" s="30" t="s">
        <v>109</v>
      </c>
      <c r="I419" s="30" t="s">
        <v>109</v>
      </c>
      <c r="J419" s="30" t="s">
        <v>109</v>
      </c>
      <c r="K419" s="30" t="s">
        <v>109</v>
      </c>
      <c r="L419" s="30" t="s">
        <v>204</v>
      </c>
      <c r="M419" s="30" t="s">
        <v>109</v>
      </c>
      <c r="N419" s="30" t="s">
        <v>98</v>
      </c>
      <c r="O419" s="30" t="s">
        <v>109</v>
      </c>
      <c r="P419" s="30" t="s">
        <v>109</v>
      </c>
      <c r="Q419" s="30" t="s">
        <v>109</v>
      </c>
      <c r="R419" s="30" t="s">
        <v>109</v>
      </c>
      <c r="S419" s="30" t="s">
        <v>109</v>
      </c>
      <c r="T419" s="30" t="s">
        <v>109</v>
      </c>
      <c r="U419" s="30" t="s">
        <v>109</v>
      </c>
      <c r="V419" s="30" t="s">
        <v>109</v>
      </c>
      <c r="W419" s="31" t="s">
        <v>109</v>
      </c>
      <c r="X419" s="56">
        <f t="shared" si="77"/>
        <v>18</v>
      </c>
      <c r="Y419" s="45">
        <f t="shared" si="78"/>
        <v>0</v>
      </c>
    </row>
    <row r="420">
      <c r="A420" s="41" t="s">
        <v>684</v>
      </c>
      <c r="B420" s="62">
        <v>4.0</v>
      </c>
      <c r="C420" s="41" t="s">
        <v>688</v>
      </c>
      <c r="D420" s="30" t="s">
        <v>109</v>
      </c>
      <c r="E420" s="30" t="s">
        <v>109</v>
      </c>
      <c r="F420" s="30" t="s">
        <v>109</v>
      </c>
      <c r="G420" s="30" t="s">
        <v>109</v>
      </c>
      <c r="H420" s="30" t="s">
        <v>109</v>
      </c>
      <c r="I420" s="30" t="s">
        <v>109</v>
      </c>
      <c r="J420" s="30" t="s">
        <v>109</v>
      </c>
      <c r="K420" s="30" t="s">
        <v>109</v>
      </c>
      <c r="L420" s="30" t="s">
        <v>109</v>
      </c>
      <c r="M420" s="30" t="s">
        <v>109</v>
      </c>
      <c r="N420" s="30" t="s">
        <v>98</v>
      </c>
      <c r="O420" s="30" t="s">
        <v>109</v>
      </c>
      <c r="P420" s="30" t="s">
        <v>109</v>
      </c>
      <c r="Q420" s="30" t="s">
        <v>109</v>
      </c>
      <c r="R420" s="30" t="s">
        <v>109</v>
      </c>
      <c r="S420" s="30" t="s">
        <v>109</v>
      </c>
      <c r="T420" s="30" t="s">
        <v>109</v>
      </c>
      <c r="U420" s="30" t="s">
        <v>109</v>
      </c>
      <c r="V420" s="30" t="s">
        <v>109</v>
      </c>
      <c r="W420" s="31" t="s">
        <v>109</v>
      </c>
      <c r="X420" s="56">
        <f t="shared" si="77"/>
        <v>19</v>
      </c>
      <c r="Y420" s="45">
        <f t="shared" si="78"/>
        <v>0</v>
      </c>
    </row>
    <row r="421">
      <c r="A421" s="41" t="s">
        <v>684</v>
      </c>
      <c r="B421" s="62">
        <v>5.0</v>
      </c>
      <c r="C421" s="41" t="s">
        <v>689</v>
      </c>
      <c r="D421" s="30" t="s">
        <v>109</v>
      </c>
      <c r="E421" s="30" t="s">
        <v>109</v>
      </c>
      <c r="F421" s="30" t="s">
        <v>109</v>
      </c>
      <c r="G421" s="30" t="s">
        <v>109</v>
      </c>
      <c r="H421" s="30" t="s">
        <v>109</v>
      </c>
      <c r="I421" s="30" t="s">
        <v>109</v>
      </c>
      <c r="J421" s="30" t="s">
        <v>109</v>
      </c>
      <c r="K421" s="30" t="s">
        <v>109</v>
      </c>
      <c r="L421" s="30" t="s">
        <v>109</v>
      </c>
      <c r="M421" s="30" t="s">
        <v>109</v>
      </c>
      <c r="N421" s="30" t="s">
        <v>98</v>
      </c>
      <c r="O421" s="30" t="s">
        <v>109</v>
      </c>
      <c r="P421" s="30" t="s">
        <v>109</v>
      </c>
      <c r="Q421" s="30" t="s">
        <v>109</v>
      </c>
      <c r="R421" s="30" t="s">
        <v>109</v>
      </c>
      <c r="S421" s="30" t="s">
        <v>109</v>
      </c>
      <c r="T421" s="30" t="s">
        <v>109</v>
      </c>
      <c r="U421" s="30" t="s">
        <v>109</v>
      </c>
      <c r="V421" s="30" t="s">
        <v>109</v>
      </c>
      <c r="W421" s="31" t="s">
        <v>109</v>
      </c>
      <c r="X421" s="56">
        <f t="shared" si="77"/>
        <v>19</v>
      </c>
      <c r="Y421" s="45">
        <f t="shared" si="78"/>
        <v>0</v>
      </c>
    </row>
    <row r="422">
      <c r="A422" s="41" t="s">
        <v>684</v>
      </c>
      <c r="B422" s="62">
        <v>6.0</v>
      </c>
      <c r="C422" s="41" t="s">
        <v>690</v>
      </c>
      <c r="D422" s="30" t="s">
        <v>109</v>
      </c>
      <c r="E422" s="30" t="s">
        <v>109</v>
      </c>
      <c r="F422" s="30" t="s">
        <v>109</v>
      </c>
      <c r="G422" s="30" t="s">
        <v>109</v>
      </c>
      <c r="H422" s="30" t="s">
        <v>109</v>
      </c>
      <c r="I422" s="30" t="s">
        <v>109</v>
      </c>
      <c r="J422" s="30" t="s">
        <v>109</v>
      </c>
      <c r="K422" s="30" t="s">
        <v>109</v>
      </c>
      <c r="L422" s="30" t="s">
        <v>109</v>
      </c>
      <c r="M422" s="30" t="s">
        <v>109</v>
      </c>
      <c r="N422" s="30" t="s">
        <v>98</v>
      </c>
      <c r="O422" s="30" t="s">
        <v>109</v>
      </c>
      <c r="P422" s="30" t="s">
        <v>109</v>
      </c>
      <c r="Q422" s="30" t="s">
        <v>109</v>
      </c>
      <c r="R422" s="30" t="s">
        <v>109</v>
      </c>
      <c r="S422" s="30" t="s">
        <v>109</v>
      </c>
      <c r="T422" s="30" t="s">
        <v>109</v>
      </c>
      <c r="U422" s="30" t="s">
        <v>109</v>
      </c>
      <c r="V422" s="30" t="s">
        <v>109</v>
      </c>
      <c r="W422" s="31" t="s">
        <v>109</v>
      </c>
      <c r="X422" s="56">
        <f t="shared" si="77"/>
        <v>19</v>
      </c>
      <c r="Y422" s="45">
        <f t="shared" si="78"/>
        <v>0</v>
      </c>
    </row>
    <row r="423">
      <c r="A423" s="41" t="s">
        <v>684</v>
      </c>
      <c r="B423" s="62">
        <v>7.0</v>
      </c>
      <c r="C423" s="41" t="s">
        <v>691</v>
      </c>
      <c r="D423" s="30" t="s">
        <v>109</v>
      </c>
      <c r="E423" s="30" t="s">
        <v>109</v>
      </c>
      <c r="F423" s="30" t="s">
        <v>109</v>
      </c>
      <c r="G423" s="30" t="s">
        <v>109</v>
      </c>
      <c r="H423" s="30" t="s">
        <v>109</v>
      </c>
      <c r="I423" s="30" t="s">
        <v>109</v>
      </c>
      <c r="J423" s="30" t="s">
        <v>109</v>
      </c>
      <c r="K423" s="30" t="s">
        <v>109</v>
      </c>
      <c r="L423" s="30" t="s">
        <v>109</v>
      </c>
      <c r="M423" s="30" t="s">
        <v>109</v>
      </c>
      <c r="N423" s="30" t="s">
        <v>98</v>
      </c>
      <c r="O423" s="30" t="s">
        <v>109</v>
      </c>
      <c r="P423" s="30" t="s">
        <v>109</v>
      </c>
      <c r="Q423" s="30" t="s">
        <v>109</v>
      </c>
      <c r="R423" s="30" t="s">
        <v>109</v>
      </c>
      <c r="S423" s="30" t="s">
        <v>109</v>
      </c>
      <c r="T423" s="30" t="s">
        <v>109</v>
      </c>
      <c r="U423" s="30" t="s">
        <v>109</v>
      </c>
      <c r="V423" s="30" t="s">
        <v>109</v>
      </c>
      <c r="W423" s="31" t="s">
        <v>109</v>
      </c>
      <c r="X423" s="56">
        <f t="shared" si="77"/>
        <v>19</v>
      </c>
      <c r="Y423" s="45">
        <f t="shared" si="78"/>
        <v>0</v>
      </c>
    </row>
    <row r="424">
      <c r="A424" s="41" t="s">
        <v>684</v>
      </c>
      <c r="B424" s="62">
        <v>8.0</v>
      </c>
      <c r="C424" s="41" t="s">
        <v>692</v>
      </c>
      <c r="D424" s="30" t="s">
        <v>109</v>
      </c>
      <c r="E424" s="30" t="s">
        <v>109</v>
      </c>
      <c r="F424" s="30" t="s">
        <v>109</v>
      </c>
      <c r="G424" s="30" t="s">
        <v>109</v>
      </c>
      <c r="H424" s="30" t="s">
        <v>109</v>
      </c>
      <c r="I424" s="30" t="s">
        <v>109</v>
      </c>
      <c r="J424" s="30" t="s">
        <v>109</v>
      </c>
      <c r="K424" s="30" t="s">
        <v>109</v>
      </c>
      <c r="L424" s="30" t="s">
        <v>109</v>
      </c>
      <c r="M424" s="30" t="s">
        <v>109</v>
      </c>
      <c r="N424" s="30" t="s">
        <v>98</v>
      </c>
      <c r="O424" s="30" t="s">
        <v>109</v>
      </c>
      <c r="P424" s="30" t="s">
        <v>109</v>
      </c>
      <c r="Q424" s="30" t="s">
        <v>109</v>
      </c>
      <c r="R424" s="30" t="s">
        <v>109</v>
      </c>
      <c r="S424" s="30" t="s">
        <v>109</v>
      </c>
      <c r="T424" s="30" t="s">
        <v>109</v>
      </c>
      <c r="U424" s="30" t="s">
        <v>109</v>
      </c>
      <c r="V424" s="30" t="s">
        <v>109</v>
      </c>
      <c r="W424" s="31" t="s">
        <v>109</v>
      </c>
      <c r="X424" s="56">
        <f t="shared" si="77"/>
        <v>19</v>
      </c>
      <c r="Y424" s="45">
        <f t="shared" si="78"/>
        <v>0</v>
      </c>
    </row>
    <row r="425">
      <c r="A425" s="41" t="s">
        <v>684</v>
      </c>
      <c r="B425" s="62">
        <v>9.0</v>
      </c>
      <c r="C425" s="41" t="s">
        <v>265</v>
      </c>
      <c r="D425" s="30" t="s">
        <v>98</v>
      </c>
      <c r="E425" s="30" t="s">
        <v>98</v>
      </c>
      <c r="F425" s="30" t="s">
        <v>98</v>
      </c>
      <c r="G425" s="30" t="s">
        <v>98</v>
      </c>
      <c r="H425" s="30" t="s">
        <v>98</v>
      </c>
      <c r="I425" s="30" t="s">
        <v>98</v>
      </c>
      <c r="J425" s="30" t="s">
        <v>98</v>
      </c>
      <c r="K425" s="30" t="s">
        <v>109</v>
      </c>
      <c r="L425" s="30" t="s">
        <v>98</v>
      </c>
      <c r="M425" s="30" t="s">
        <v>98</v>
      </c>
      <c r="N425" s="30" t="s">
        <v>109</v>
      </c>
      <c r="O425" s="30" t="s">
        <v>98</v>
      </c>
      <c r="P425" s="30" t="s">
        <v>109</v>
      </c>
      <c r="Q425" s="30" t="s">
        <v>98</v>
      </c>
      <c r="R425" s="30" t="s">
        <v>98</v>
      </c>
      <c r="S425" s="30" t="s">
        <v>98</v>
      </c>
      <c r="T425" s="30" t="s">
        <v>98</v>
      </c>
      <c r="U425" s="30" t="s">
        <v>98</v>
      </c>
      <c r="V425" s="30" t="s">
        <v>98</v>
      </c>
      <c r="W425" s="31" t="s">
        <v>98</v>
      </c>
      <c r="X425" s="56">
        <f t="shared" si="77"/>
        <v>2</v>
      </c>
      <c r="Y425" s="45">
        <f t="shared" si="78"/>
        <v>17</v>
      </c>
    </row>
    <row r="426">
      <c r="A426" s="41" t="s">
        <v>684</v>
      </c>
      <c r="B426" s="62">
        <v>10.0</v>
      </c>
      <c r="C426" s="41" t="s">
        <v>693</v>
      </c>
      <c r="D426" s="30" t="s">
        <v>109</v>
      </c>
      <c r="E426" s="30" t="s">
        <v>109</v>
      </c>
      <c r="F426" s="30" t="s">
        <v>109</v>
      </c>
      <c r="G426" s="30" t="s">
        <v>109</v>
      </c>
      <c r="H426" s="30" t="s">
        <v>109</v>
      </c>
      <c r="I426" s="30" t="s">
        <v>109</v>
      </c>
      <c r="J426" s="30" t="s">
        <v>109</v>
      </c>
      <c r="K426" s="30" t="s">
        <v>109</v>
      </c>
      <c r="L426" s="30" t="s">
        <v>109</v>
      </c>
      <c r="M426" s="30" t="s">
        <v>109</v>
      </c>
      <c r="N426" s="30" t="s">
        <v>98</v>
      </c>
      <c r="O426" s="30" t="s">
        <v>109</v>
      </c>
      <c r="P426" s="30" t="s">
        <v>109</v>
      </c>
      <c r="Q426" s="30" t="s">
        <v>109</v>
      </c>
      <c r="R426" s="30" t="s">
        <v>109</v>
      </c>
      <c r="S426" s="30" t="s">
        <v>109</v>
      </c>
      <c r="T426" s="30" t="s">
        <v>109</v>
      </c>
      <c r="U426" s="30" t="s">
        <v>109</v>
      </c>
      <c r="V426" s="30" t="s">
        <v>109</v>
      </c>
      <c r="W426" s="31" t="s">
        <v>109</v>
      </c>
      <c r="X426" s="56">
        <f t="shared" si="77"/>
        <v>19</v>
      </c>
      <c r="Y426" s="45">
        <f t="shared" si="78"/>
        <v>0</v>
      </c>
    </row>
    <row r="427">
      <c r="A427" s="41" t="s">
        <v>684</v>
      </c>
      <c r="B427" s="62">
        <v>11.0</v>
      </c>
      <c r="C427" s="41" t="s">
        <v>694</v>
      </c>
      <c r="D427" s="30" t="s">
        <v>109</v>
      </c>
      <c r="E427" s="30" t="s">
        <v>109</v>
      </c>
      <c r="F427" s="30" t="s">
        <v>109</v>
      </c>
      <c r="G427" s="30" t="s">
        <v>109</v>
      </c>
      <c r="H427" s="30" t="s">
        <v>109</v>
      </c>
      <c r="I427" s="30" t="s">
        <v>109</v>
      </c>
      <c r="J427" s="30" t="s">
        <v>109</v>
      </c>
      <c r="K427" s="30" t="s">
        <v>109</v>
      </c>
      <c r="L427" s="30" t="s">
        <v>109</v>
      </c>
      <c r="M427" s="30" t="s">
        <v>109</v>
      </c>
      <c r="N427" s="30" t="s">
        <v>98</v>
      </c>
      <c r="O427" s="30" t="s">
        <v>109</v>
      </c>
      <c r="P427" s="30" t="s">
        <v>109</v>
      </c>
      <c r="Q427" s="30" t="s">
        <v>109</v>
      </c>
      <c r="R427" s="30" t="s">
        <v>109</v>
      </c>
      <c r="S427" s="30" t="s">
        <v>109</v>
      </c>
      <c r="T427" s="30" t="s">
        <v>109</v>
      </c>
      <c r="U427" s="30" t="s">
        <v>109</v>
      </c>
      <c r="V427" s="30" t="s">
        <v>109</v>
      </c>
      <c r="W427" s="31" t="s">
        <v>109</v>
      </c>
      <c r="X427" s="56">
        <f t="shared" si="77"/>
        <v>19</v>
      </c>
      <c r="Y427" s="45">
        <f t="shared" si="78"/>
        <v>0</v>
      </c>
    </row>
    <row r="428">
      <c r="A428" s="41" t="s">
        <v>684</v>
      </c>
      <c r="B428" s="62">
        <v>12.0</v>
      </c>
      <c r="C428" s="41" t="s">
        <v>695</v>
      </c>
      <c r="D428" s="30" t="s">
        <v>109</v>
      </c>
      <c r="E428" s="30" t="s">
        <v>109</v>
      </c>
      <c r="F428" s="30" t="s">
        <v>109</v>
      </c>
      <c r="G428" s="30" t="s">
        <v>109</v>
      </c>
      <c r="H428" s="30" t="s">
        <v>109</v>
      </c>
      <c r="I428" s="30" t="s">
        <v>109</v>
      </c>
      <c r="J428" s="30" t="s">
        <v>109</v>
      </c>
      <c r="K428" s="30" t="s">
        <v>109</v>
      </c>
      <c r="L428" s="30" t="s">
        <v>109</v>
      </c>
      <c r="M428" s="30" t="s">
        <v>109</v>
      </c>
      <c r="N428" s="30" t="s">
        <v>98</v>
      </c>
      <c r="O428" s="30" t="s">
        <v>109</v>
      </c>
      <c r="P428" s="30" t="s">
        <v>109</v>
      </c>
      <c r="Q428" s="30" t="s">
        <v>204</v>
      </c>
      <c r="R428" s="30" t="s">
        <v>109</v>
      </c>
      <c r="S428" s="30" t="s">
        <v>109</v>
      </c>
      <c r="T428" s="30" t="s">
        <v>109</v>
      </c>
      <c r="U428" s="30" t="s">
        <v>109</v>
      </c>
      <c r="V428" s="30" t="s">
        <v>109</v>
      </c>
      <c r="W428" s="31" t="s">
        <v>109</v>
      </c>
      <c r="X428" s="56">
        <f t="shared" si="77"/>
        <v>18</v>
      </c>
      <c r="Y428" s="45">
        <f t="shared" si="78"/>
        <v>0</v>
      </c>
    </row>
    <row r="429">
      <c r="A429" s="41" t="s">
        <v>684</v>
      </c>
      <c r="B429" s="62">
        <v>13.0</v>
      </c>
      <c r="C429" s="41" t="s">
        <v>696</v>
      </c>
      <c r="D429" s="30" t="s">
        <v>109</v>
      </c>
      <c r="E429" s="30" t="s">
        <v>109</v>
      </c>
      <c r="F429" s="30" t="s">
        <v>109</v>
      </c>
      <c r="G429" s="30" t="s">
        <v>109</v>
      </c>
      <c r="H429" s="30" t="s">
        <v>109</v>
      </c>
      <c r="I429" s="30" t="s">
        <v>109</v>
      </c>
      <c r="J429" s="30" t="s">
        <v>109</v>
      </c>
      <c r="K429" s="30" t="s">
        <v>109</v>
      </c>
      <c r="L429" s="30" t="s">
        <v>109</v>
      </c>
      <c r="M429" s="30" t="s">
        <v>109</v>
      </c>
      <c r="N429" s="30" t="s">
        <v>98</v>
      </c>
      <c r="O429" s="30" t="s">
        <v>109</v>
      </c>
      <c r="P429" s="30" t="s">
        <v>109</v>
      </c>
      <c r="Q429" s="30" t="s">
        <v>109</v>
      </c>
      <c r="R429" s="30" t="s">
        <v>109</v>
      </c>
      <c r="S429" s="30" t="s">
        <v>109</v>
      </c>
      <c r="T429" s="30" t="s">
        <v>109</v>
      </c>
      <c r="U429" s="30" t="s">
        <v>109</v>
      </c>
      <c r="V429" s="30" t="s">
        <v>109</v>
      </c>
      <c r="W429" s="31" t="s">
        <v>109</v>
      </c>
      <c r="X429" s="56">
        <f t="shared" si="77"/>
        <v>19</v>
      </c>
      <c r="Y429" s="45">
        <f t="shared" si="78"/>
        <v>0</v>
      </c>
    </row>
    <row r="430">
      <c r="A430" s="41" t="s">
        <v>684</v>
      </c>
      <c r="B430" s="62">
        <v>14.0</v>
      </c>
      <c r="C430" s="41" t="s">
        <v>697</v>
      </c>
      <c r="D430" s="30" t="s">
        <v>109</v>
      </c>
      <c r="E430" s="30" t="s">
        <v>109</v>
      </c>
      <c r="F430" s="30" t="s">
        <v>109</v>
      </c>
      <c r="G430" s="30" t="s">
        <v>109</v>
      </c>
      <c r="H430" s="30" t="s">
        <v>109</v>
      </c>
      <c r="I430" s="30" t="s">
        <v>109</v>
      </c>
      <c r="J430" s="30" t="s">
        <v>109</v>
      </c>
      <c r="K430" s="30" t="s">
        <v>109</v>
      </c>
      <c r="L430" s="30" t="s">
        <v>109</v>
      </c>
      <c r="M430" s="30" t="s">
        <v>109</v>
      </c>
      <c r="N430" s="30" t="s">
        <v>98</v>
      </c>
      <c r="O430" s="30" t="s">
        <v>109</v>
      </c>
      <c r="P430" s="30" t="s">
        <v>109</v>
      </c>
      <c r="Q430" s="30" t="s">
        <v>109</v>
      </c>
      <c r="R430" s="30" t="s">
        <v>109</v>
      </c>
      <c r="S430" s="30" t="s">
        <v>109</v>
      </c>
      <c r="T430" s="30" t="s">
        <v>109</v>
      </c>
      <c r="U430" s="30" t="s">
        <v>109</v>
      </c>
      <c r="V430" s="30" t="s">
        <v>109</v>
      </c>
      <c r="W430" s="31" t="s">
        <v>109</v>
      </c>
      <c r="X430" s="56">
        <f t="shared" si="77"/>
        <v>19</v>
      </c>
      <c r="Y430" s="45">
        <f t="shared" si="78"/>
        <v>0</v>
      </c>
    </row>
    <row r="431">
      <c r="A431" s="41" t="s">
        <v>684</v>
      </c>
      <c r="B431" s="62">
        <v>15.0</v>
      </c>
      <c r="C431" s="41" t="s">
        <v>698</v>
      </c>
      <c r="D431" s="30" t="s">
        <v>98</v>
      </c>
      <c r="E431" s="30" t="s">
        <v>109</v>
      </c>
      <c r="F431" s="30" t="s">
        <v>98</v>
      </c>
      <c r="G431" s="30" t="s">
        <v>98</v>
      </c>
      <c r="H431" s="30" t="s">
        <v>98</v>
      </c>
      <c r="I431" s="30" t="s">
        <v>98</v>
      </c>
      <c r="J431" s="30" t="s">
        <v>98</v>
      </c>
      <c r="K431" s="30" t="s">
        <v>109</v>
      </c>
      <c r="L431" s="30" t="s">
        <v>98</v>
      </c>
      <c r="M431" s="30" t="s">
        <v>98</v>
      </c>
      <c r="N431" s="30" t="s">
        <v>109</v>
      </c>
      <c r="O431" s="30" t="s">
        <v>98</v>
      </c>
      <c r="P431" s="30" t="s">
        <v>109</v>
      </c>
      <c r="Q431" s="30" t="s">
        <v>98</v>
      </c>
      <c r="R431" s="30" t="s">
        <v>109</v>
      </c>
      <c r="S431" s="30" t="s">
        <v>109</v>
      </c>
      <c r="T431" s="30" t="s">
        <v>98</v>
      </c>
      <c r="U431" s="30" t="s">
        <v>109</v>
      </c>
      <c r="V431" s="30" t="s">
        <v>98</v>
      </c>
      <c r="W431" s="31" t="s">
        <v>98</v>
      </c>
      <c r="X431" s="56">
        <f t="shared" si="77"/>
        <v>6</v>
      </c>
      <c r="Y431" s="45">
        <f t="shared" si="78"/>
        <v>13</v>
      </c>
    </row>
    <row r="432">
      <c r="A432" s="41" t="s">
        <v>684</v>
      </c>
      <c r="B432" s="62">
        <v>16.0</v>
      </c>
      <c r="C432" s="41" t="s">
        <v>699</v>
      </c>
      <c r="D432" s="30" t="s">
        <v>98</v>
      </c>
      <c r="E432" s="30" t="s">
        <v>109</v>
      </c>
      <c r="F432" s="30" t="s">
        <v>98</v>
      </c>
      <c r="G432" s="30" t="s">
        <v>98</v>
      </c>
      <c r="H432" s="30" t="s">
        <v>98</v>
      </c>
      <c r="I432" s="30" t="s">
        <v>98</v>
      </c>
      <c r="J432" s="30" t="s">
        <v>98</v>
      </c>
      <c r="K432" s="30" t="s">
        <v>109</v>
      </c>
      <c r="L432" s="30" t="s">
        <v>98</v>
      </c>
      <c r="M432" s="30" t="s">
        <v>98</v>
      </c>
      <c r="N432" s="30" t="s">
        <v>109</v>
      </c>
      <c r="O432" s="30" t="s">
        <v>98</v>
      </c>
      <c r="P432" s="30" t="s">
        <v>109</v>
      </c>
      <c r="Q432" s="30" t="s">
        <v>98</v>
      </c>
      <c r="R432" s="30" t="s">
        <v>98</v>
      </c>
      <c r="S432" s="30" t="s">
        <v>98</v>
      </c>
      <c r="T432" s="30" t="s">
        <v>109</v>
      </c>
      <c r="U432" s="30" t="s">
        <v>98</v>
      </c>
      <c r="V432" s="30" t="s">
        <v>98</v>
      </c>
      <c r="W432" s="31" t="s">
        <v>98</v>
      </c>
      <c r="X432" s="56">
        <f t="shared" si="77"/>
        <v>4</v>
      </c>
      <c r="Y432" s="45">
        <f t="shared" si="78"/>
        <v>15</v>
      </c>
    </row>
    <row r="433">
      <c r="A433" s="41" t="s">
        <v>684</v>
      </c>
      <c r="B433" s="62">
        <v>17.0</v>
      </c>
      <c r="C433" s="41" t="s">
        <v>700</v>
      </c>
      <c r="D433" s="30" t="s">
        <v>109</v>
      </c>
      <c r="E433" s="30" t="s">
        <v>109</v>
      </c>
      <c r="F433" s="30" t="s">
        <v>109</v>
      </c>
      <c r="G433" s="30" t="s">
        <v>109</v>
      </c>
      <c r="H433" s="30" t="s">
        <v>109</v>
      </c>
      <c r="I433" s="30" t="s">
        <v>109</v>
      </c>
      <c r="J433" s="30" t="s">
        <v>109</v>
      </c>
      <c r="K433" s="30" t="s">
        <v>109</v>
      </c>
      <c r="L433" s="30" t="s">
        <v>109</v>
      </c>
      <c r="M433" s="30" t="s">
        <v>109</v>
      </c>
      <c r="N433" s="30" t="s">
        <v>98</v>
      </c>
      <c r="O433" s="30" t="s">
        <v>109</v>
      </c>
      <c r="P433" s="30" t="s">
        <v>109</v>
      </c>
      <c r="Q433" s="30" t="s">
        <v>109</v>
      </c>
      <c r="R433" s="30" t="s">
        <v>204</v>
      </c>
      <c r="S433" s="30" t="s">
        <v>109</v>
      </c>
      <c r="T433" s="30" t="s">
        <v>109</v>
      </c>
      <c r="U433" s="30" t="s">
        <v>109</v>
      </c>
      <c r="V433" s="30" t="s">
        <v>109</v>
      </c>
      <c r="W433" s="31" t="s">
        <v>109</v>
      </c>
      <c r="X433" s="56">
        <f t="shared" si="77"/>
        <v>18</v>
      </c>
      <c r="Y433" s="45">
        <f t="shared" si="78"/>
        <v>0</v>
      </c>
    </row>
    <row r="434">
      <c r="A434" s="41" t="s">
        <v>684</v>
      </c>
      <c r="B434" s="62">
        <v>18.0</v>
      </c>
      <c r="C434" s="41" t="s">
        <v>701</v>
      </c>
      <c r="D434" s="30" t="s">
        <v>98</v>
      </c>
      <c r="E434" s="30" t="s">
        <v>204</v>
      </c>
      <c r="F434" s="30" t="s">
        <v>98</v>
      </c>
      <c r="G434" s="30" t="s">
        <v>98</v>
      </c>
      <c r="H434" s="30" t="s">
        <v>98</v>
      </c>
      <c r="I434" s="30" t="s">
        <v>98</v>
      </c>
      <c r="J434" s="30" t="s">
        <v>98</v>
      </c>
      <c r="K434" s="30" t="s">
        <v>109</v>
      </c>
      <c r="L434" s="30" t="s">
        <v>98</v>
      </c>
      <c r="M434" s="30" t="s">
        <v>98</v>
      </c>
      <c r="N434" s="30" t="s">
        <v>109</v>
      </c>
      <c r="O434" s="30" t="s">
        <v>98</v>
      </c>
      <c r="P434" s="30" t="s">
        <v>109</v>
      </c>
      <c r="Q434" s="30" t="s">
        <v>98</v>
      </c>
      <c r="R434" s="30" t="s">
        <v>98</v>
      </c>
      <c r="S434" s="30" t="s">
        <v>98</v>
      </c>
      <c r="T434" s="30" t="s">
        <v>98</v>
      </c>
      <c r="U434" s="30" t="s">
        <v>98</v>
      </c>
      <c r="V434" s="30" t="s">
        <v>98</v>
      </c>
      <c r="W434" s="31" t="s">
        <v>98</v>
      </c>
      <c r="X434" s="56">
        <f t="shared" si="77"/>
        <v>2</v>
      </c>
      <c r="Y434" s="45">
        <f t="shared" si="78"/>
        <v>16</v>
      </c>
    </row>
    <row r="435">
      <c r="A435" s="41" t="s">
        <v>684</v>
      </c>
      <c r="B435" s="62">
        <v>19.0</v>
      </c>
      <c r="C435" s="41" t="s">
        <v>702</v>
      </c>
      <c r="D435" s="30" t="s">
        <v>109</v>
      </c>
      <c r="E435" s="30" t="s">
        <v>109</v>
      </c>
      <c r="F435" s="30" t="s">
        <v>109</v>
      </c>
      <c r="G435" s="30" t="s">
        <v>109</v>
      </c>
      <c r="H435" s="30" t="s">
        <v>109</v>
      </c>
      <c r="I435" s="30" t="s">
        <v>109</v>
      </c>
      <c r="J435" s="30" t="s">
        <v>109</v>
      </c>
      <c r="K435" s="30" t="s">
        <v>204</v>
      </c>
      <c r="L435" s="30" t="s">
        <v>109</v>
      </c>
      <c r="M435" s="30" t="s">
        <v>109</v>
      </c>
      <c r="N435" s="30" t="s">
        <v>204</v>
      </c>
      <c r="O435" s="30" t="s">
        <v>109</v>
      </c>
      <c r="P435" s="30" t="s">
        <v>109</v>
      </c>
      <c r="Q435" s="30" t="s">
        <v>109</v>
      </c>
      <c r="R435" s="30" t="s">
        <v>109</v>
      </c>
      <c r="S435" s="30" t="s">
        <v>109</v>
      </c>
      <c r="T435" s="30" t="s">
        <v>109</v>
      </c>
      <c r="U435" s="30" t="s">
        <v>109</v>
      </c>
      <c r="V435" s="30" t="s">
        <v>109</v>
      </c>
      <c r="W435" s="31" t="s">
        <v>109</v>
      </c>
      <c r="X435" s="56">
        <f t="shared" si="77"/>
        <v>18</v>
      </c>
      <c r="Y435" s="45">
        <f t="shared" si="78"/>
        <v>0</v>
      </c>
    </row>
    <row r="436">
      <c r="A436" s="41" t="s">
        <v>684</v>
      </c>
      <c r="B436" s="62">
        <v>20.0</v>
      </c>
      <c r="C436" s="41" t="s">
        <v>703</v>
      </c>
      <c r="D436" s="30" t="s">
        <v>98</v>
      </c>
      <c r="E436" s="30" t="s">
        <v>109</v>
      </c>
      <c r="F436" s="30" t="s">
        <v>98</v>
      </c>
      <c r="G436" s="30" t="s">
        <v>98</v>
      </c>
      <c r="H436" s="30" t="s">
        <v>98</v>
      </c>
      <c r="I436" s="30" t="s">
        <v>98</v>
      </c>
      <c r="J436" s="30" t="s">
        <v>98</v>
      </c>
      <c r="K436" s="30" t="s">
        <v>109</v>
      </c>
      <c r="L436" s="30" t="s">
        <v>98</v>
      </c>
      <c r="M436" s="30" t="s">
        <v>98</v>
      </c>
      <c r="N436" s="30" t="s">
        <v>109</v>
      </c>
      <c r="O436" s="30" t="s">
        <v>98</v>
      </c>
      <c r="P436" s="30" t="s">
        <v>98</v>
      </c>
      <c r="Q436" s="30" t="s">
        <v>98</v>
      </c>
      <c r="R436" s="30" t="s">
        <v>98</v>
      </c>
      <c r="S436" s="30" t="s">
        <v>98</v>
      </c>
      <c r="T436" s="30" t="s">
        <v>98</v>
      </c>
      <c r="U436" s="30" t="s">
        <v>98</v>
      </c>
      <c r="V436" s="30" t="s">
        <v>98</v>
      </c>
      <c r="W436" s="31" t="s">
        <v>98</v>
      </c>
      <c r="X436" s="56">
        <f t="shared" si="77"/>
        <v>2</v>
      </c>
      <c r="Y436" s="45">
        <f t="shared" si="78"/>
        <v>17</v>
      </c>
    </row>
    <row r="437">
      <c r="A437" s="41" t="s">
        <v>684</v>
      </c>
      <c r="B437" s="62">
        <v>21.0</v>
      </c>
      <c r="C437" s="41" t="s">
        <v>704</v>
      </c>
      <c r="D437" s="30" t="s">
        <v>109</v>
      </c>
      <c r="E437" s="30" t="s">
        <v>109</v>
      </c>
      <c r="F437" s="30" t="s">
        <v>109</v>
      </c>
      <c r="G437" s="30" t="s">
        <v>109</v>
      </c>
      <c r="H437" s="30" t="s">
        <v>109</v>
      </c>
      <c r="I437" s="30" t="s">
        <v>109</v>
      </c>
      <c r="J437" s="30" t="s">
        <v>109</v>
      </c>
      <c r="K437" s="30" t="s">
        <v>109</v>
      </c>
      <c r="L437" s="30" t="s">
        <v>109</v>
      </c>
      <c r="M437" s="30" t="s">
        <v>109</v>
      </c>
      <c r="N437" s="30" t="s">
        <v>98</v>
      </c>
      <c r="O437" s="30" t="s">
        <v>109</v>
      </c>
      <c r="P437" s="30" t="s">
        <v>109</v>
      </c>
      <c r="Q437" s="30" t="s">
        <v>109</v>
      </c>
      <c r="R437" s="30" t="s">
        <v>109</v>
      </c>
      <c r="S437" s="30" t="s">
        <v>109</v>
      </c>
      <c r="T437" s="30" t="s">
        <v>109</v>
      </c>
      <c r="U437" s="30" t="s">
        <v>204</v>
      </c>
      <c r="V437" s="30" t="s">
        <v>204</v>
      </c>
      <c r="W437" s="31" t="s">
        <v>204</v>
      </c>
      <c r="X437" s="56">
        <f t="shared" si="77"/>
        <v>16</v>
      </c>
      <c r="Y437" s="45">
        <f t="shared" si="78"/>
        <v>0</v>
      </c>
    </row>
    <row r="438">
      <c r="A438" s="41" t="s">
        <v>684</v>
      </c>
      <c r="B438" s="62">
        <v>22.0</v>
      </c>
      <c r="C438" s="41" t="s">
        <v>705</v>
      </c>
      <c r="D438" s="30" t="s">
        <v>109</v>
      </c>
      <c r="E438" s="30" t="s">
        <v>109</v>
      </c>
      <c r="F438" s="30" t="s">
        <v>109</v>
      </c>
      <c r="G438" s="30" t="s">
        <v>109</v>
      </c>
      <c r="H438" s="30" t="s">
        <v>109</v>
      </c>
      <c r="I438" s="30" t="s">
        <v>109</v>
      </c>
      <c r="J438" s="30" t="s">
        <v>109</v>
      </c>
      <c r="K438" s="30" t="s">
        <v>204</v>
      </c>
      <c r="L438" s="30" t="s">
        <v>109</v>
      </c>
      <c r="M438" s="30" t="s">
        <v>109</v>
      </c>
      <c r="N438" s="30" t="s">
        <v>98</v>
      </c>
      <c r="O438" s="30" t="s">
        <v>109</v>
      </c>
      <c r="P438" s="30" t="s">
        <v>109</v>
      </c>
      <c r="Q438" s="30" t="s">
        <v>109</v>
      </c>
      <c r="R438" s="30" t="s">
        <v>109</v>
      </c>
      <c r="S438" s="30" t="s">
        <v>109</v>
      </c>
      <c r="T438" s="30" t="s">
        <v>109</v>
      </c>
      <c r="U438" s="30" t="s">
        <v>109</v>
      </c>
      <c r="V438" s="30" t="s">
        <v>109</v>
      </c>
      <c r="W438" s="31" t="s">
        <v>109</v>
      </c>
      <c r="X438" s="56">
        <f t="shared" si="77"/>
        <v>18</v>
      </c>
      <c r="Y438" s="45">
        <f t="shared" si="78"/>
        <v>0</v>
      </c>
    </row>
    <row r="439">
      <c r="A439" s="41" t="s">
        <v>684</v>
      </c>
      <c r="B439" s="62">
        <v>23.0</v>
      </c>
      <c r="C439" s="41" t="s">
        <v>706</v>
      </c>
      <c r="D439" s="30" t="s">
        <v>109</v>
      </c>
      <c r="E439" s="30" t="s">
        <v>109</v>
      </c>
      <c r="F439" s="30" t="s">
        <v>109</v>
      </c>
      <c r="G439" s="30" t="s">
        <v>109</v>
      </c>
      <c r="H439" s="30" t="s">
        <v>109</v>
      </c>
      <c r="I439" s="30" t="s">
        <v>109</v>
      </c>
      <c r="J439" s="30" t="s">
        <v>109</v>
      </c>
      <c r="K439" s="30" t="s">
        <v>204</v>
      </c>
      <c r="L439" s="30" t="s">
        <v>109</v>
      </c>
      <c r="M439" s="30" t="s">
        <v>109</v>
      </c>
      <c r="N439" s="30" t="s">
        <v>98</v>
      </c>
      <c r="O439" s="30" t="s">
        <v>109</v>
      </c>
      <c r="P439" s="30" t="s">
        <v>109</v>
      </c>
      <c r="Q439" s="30" t="s">
        <v>204</v>
      </c>
      <c r="R439" s="30" t="s">
        <v>109</v>
      </c>
      <c r="S439" s="30" t="s">
        <v>109</v>
      </c>
      <c r="T439" s="30" t="s">
        <v>109</v>
      </c>
      <c r="U439" s="30" t="s">
        <v>109</v>
      </c>
      <c r="V439" s="30" t="s">
        <v>109</v>
      </c>
      <c r="W439" s="31" t="s">
        <v>109</v>
      </c>
      <c r="X439" s="56">
        <f t="shared" si="77"/>
        <v>17</v>
      </c>
      <c r="Y439" s="45">
        <f t="shared" si="78"/>
        <v>0</v>
      </c>
    </row>
    <row r="440">
      <c r="A440" s="41" t="s">
        <v>684</v>
      </c>
      <c r="B440" s="62">
        <v>24.0</v>
      </c>
      <c r="C440" s="41" t="s">
        <v>707</v>
      </c>
      <c r="D440" s="30" t="s">
        <v>109</v>
      </c>
      <c r="E440" s="30" t="s">
        <v>109</v>
      </c>
      <c r="F440" s="30" t="s">
        <v>109</v>
      </c>
      <c r="G440" s="30" t="s">
        <v>109</v>
      </c>
      <c r="H440" s="30" t="s">
        <v>109</v>
      </c>
      <c r="I440" s="30" t="s">
        <v>109</v>
      </c>
      <c r="J440" s="30" t="s">
        <v>109</v>
      </c>
      <c r="K440" s="30" t="s">
        <v>109</v>
      </c>
      <c r="L440" s="30" t="s">
        <v>109</v>
      </c>
      <c r="M440" s="30" t="s">
        <v>109</v>
      </c>
      <c r="N440" s="30" t="s">
        <v>98</v>
      </c>
      <c r="O440" s="30" t="s">
        <v>109</v>
      </c>
      <c r="P440" s="30" t="s">
        <v>109</v>
      </c>
      <c r="Q440" s="30" t="s">
        <v>109</v>
      </c>
      <c r="R440" s="30" t="s">
        <v>204</v>
      </c>
      <c r="S440" s="30" t="s">
        <v>109</v>
      </c>
      <c r="T440" s="30" t="s">
        <v>204</v>
      </c>
      <c r="U440" s="30" t="s">
        <v>109</v>
      </c>
      <c r="V440" s="30" t="s">
        <v>109</v>
      </c>
      <c r="W440" s="31" t="s">
        <v>109</v>
      </c>
      <c r="X440" s="56">
        <f t="shared" si="77"/>
        <v>17</v>
      </c>
      <c r="Y440" s="45">
        <f t="shared" si="78"/>
        <v>0</v>
      </c>
    </row>
    <row r="441">
      <c r="A441" s="41" t="s">
        <v>684</v>
      </c>
      <c r="B441" s="62">
        <v>25.0</v>
      </c>
      <c r="C441" s="41" t="s">
        <v>267</v>
      </c>
      <c r="D441" s="30" t="s">
        <v>109</v>
      </c>
      <c r="E441" s="30" t="s">
        <v>109</v>
      </c>
      <c r="F441" s="30" t="s">
        <v>109</v>
      </c>
      <c r="G441" s="30" t="s">
        <v>109</v>
      </c>
      <c r="H441" s="30" t="s">
        <v>109</v>
      </c>
      <c r="I441" s="30" t="s">
        <v>109</v>
      </c>
      <c r="J441" s="30" t="s">
        <v>109</v>
      </c>
      <c r="K441" s="30" t="s">
        <v>109</v>
      </c>
      <c r="L441" s="30" t="s">
        <v>109</v>
      </c>
      <c r="M441" s="30" t="s">
        <v>109</v>
      </c>
      <c r="N441" s="30" t="s">
        <v>98</v>
      </c>
      <c r="O441" s="30" t="s">
        <v>109</v>
      </c>
      <c r="P441" s="30" t="s">
        <v>109</v>
      </c>
      <c r="Q441" s="30" t="s">
        <v>109</v>
      </c>
      <c r="R441" s="30" t="s">
        <v>109</v>
      </c>
      <c r="S441" s="30" t="s">
        <v>109</v>
      </c>
      <c r="T441" s="30" t="s">
        <v>109</v>
      </c>
      <c r="U441" s="30" t="s">
        <v>109</v>
      </c>
      <c r="V441" s="30" t="s">
        <v>109</v>
      </c>
      <c r="W441" s="31" t="s">
        <v>109</v>
      </c>
      <c r="X441" s="56">
        <f t="shared" si="77"/>
        <v>19</v>
      </c>
      <c r="Y441" s="45">
        <f t="shared" si="78"/>
        <v>0</v>
      </c>
    </row>
    <row r="442">
      <c r="A442" s="41" t="s">
        <v>684</v>
      </c>
      <c r="B442" s="62">
        <v>26.0</v>
      </c>
      <c r="C442" s="41" t="s">
        <v>708</v>
      </c>
      <c r="D442" s="30" t="s">
        <v>109</v>
      </c>
      <c r="E442" s="30" t="s">
        <v>109</v>
      </c>
      <c r="F442" s="30" t="s">
        <v>109</v>
      </c>
      <c r="G442" s="30" t="s">
        <v>109</v>
      </c>
      <c r="H442" s="30" t="s">
        <v>109</v>
      </c>
      <c r="I442" s="30" t="s">
        <v>109</v>
      </c>
      <c r="J442" s="30" t="s">
        <v>109</v>
      </c>
      <c r="K442" s="30" t="s">
        <v>109</v>
      </c>
      <c r="L442" s="30" t="s">
        <v>109</v>
      </c>
      <c r="M442" s="30" t="s">
        <v>109</v>
      </c>
      <c r="N442" s="30" t="s">
        <v>98</v>
      </c>
      <c r="O442" s="30" t="s">
        <v>204</v>
      </c>
      <c r="P442" s="30" t="s">
        <v>109</v>
      </c>
      <c r="Q442" s="30" t="s">
        <v>109</v>
      </c>
      <c r="R442" s="30" t="s">
        <v>109</v>
      </c>
      <c r="S442" s="30" t="s">
        <v>109</v>
      </c>
      <c r="T442" s="30" t="s">
        <v>109</v>
      </c>
      <c r="U442" s="30" t="s">
        <v>109</v>
      </c>
      <c r="V442" s="30" t="s">
        <v>109</v>
      </c>
      <c r="W442" s="31" t="s">
        <v>109</v>
      </c>
      <c r="X442" s="56">
        <f t="shared" si="77"/>
        <v>18</v>
      </c>
      <c r="Y442" s="45">
        <f t="shared" si="78"/>
        <v>0</v>
      </c>
    </row>
    <row r="443">
      <c r="A443" s="41" t="s">
        <v>684</v>
      </c>
      <c r="B443" s="62">
        <v>27.0</v>
      </c>
      <c r="C443" s="41" t="s">
        <v>709</v>
      </c>
      <c r="D443" s="30" t="s">
        <v>109</v>
      </c>
      <c r="E443" s="30" t="s">
        <v>109</v>
      </c>
      <c r="F443" s="30" t="s">
        <v>109</v>
      </c>
      <c r="G443" s="30" t="s">
        <v>109</v>
      </c>
      <c r="H443" s="30" t="s">
        <v>109</v>
      </c>
      <c r="I443" s="30" t="s">
        <v>109</v>
      </c>
      <c r="J443" s="30" t="s">
        <v>109</v>
      </c>
      <c r="K443" s="30" t="s">
        <v>109</v>
      </c>
      <c r="L443" s="30" t="s">
        <v>109</v>
      </c>
      <c r="M443" s="30" t="s">
        <v>109</v>
      </c>
      <c r="N443" s="30" t="s">
        <v>98</v>
      </c>
      <c r="O443" s="30" t="s">
        <v>109</v>
      </c>
      <c r="P443" s="30" t="s">
        <v>109</v>
      </c>
      <c r="Q443" s="30" t="s">
        <v>109</v>
      </c>
      <c r="R443" s="30" t="s">
        <v>109</v>
      </c>
      <c r="S443" s="30" t="s">
        <v>109</v>
      </c>
      <c r="T443" s="30" t="s">
        <v>109</v>
      </c>
      <c r="U443" s="30" t="s">
        <v>109</v>
      </c>
      <c r="V443" s="30" t="s">
        <v>109</v>
      </c>
      <c r="W443" s="31" t="s">
        <v>109</v>
      </c>
      <c r="X443" s="56">
        <f t="shared" si="77"/>
        <v>19</v>
      </c>
      <c r="Y443" s="45">
        <f t="shared" si="78"/>
        <v>0</v>
      </c>
    </row>
    <row r="444">
      <c r="A444" s="41" t="s">
        <v>684</v>
      </c>
      <c r="B444" s="62">
        <v>28.0</v>
      </c>
      <c r="C444" s="41" t="s">
        <v>710</v>
      </c>
      <c r="D444" s="30" t="s">
        <v>109</v>
      </c>
      <c r="E444" s="30" t="s">
        <v>109</v>
      </c>
      <c r="F444" s="30" t="s">
        <v>109</v>
      </c>
      <c r="G444" s="30" t="s">
        <v>109</v>
      </c>
      <c r="H444" s="30" t="s">
        <v>109</v>
      </c>
      <c r="I444" s="30" t="s">
        <v>98</v>
      </c>
      <c r="J444" s="30" t="s">
        <v>98</v>
      </c>
      <c r="K444" s="30" t="s">
        <v>204</v>
      </c>
      <c r="L444" s="30" t="s">
        <v>98</v>
      </c>
      <c r="M444" s="30" t="s">
        <v>98</v>
      </c>
      <c r="N444" s="30" t="s">
        <v>98</v>
      </c>
      <c r="O444" s="30" t="s">
        <v>109</v>
      </c>
      <c r="P444" s="30" t="s">
        <v>109</v>
      </c>
      <c r="Q444" s="30" t="s">
        <v>204</v>
      </c>
      <c r="R444" s="30" t="s">
        <v>109</v>
      </c>
      <c r="S444" s="30" t="s">
        <v>109</v>
      </c>
      <c r="T444" s="30" t="s">
        <v>109</v>
      </c>
      <c r="U444" s="30" t="s">
        <v>109</v>
      </c>
      <c r="V444" s="30" t="s">
        <v>109</v>
      </c>
      <c r="W444" s="31" t="s">
        <v>98</v>
      </c>
      <c r="X444" s="56">
        <f t="shared" si="77"/>
        <v>12</v>
      </c>
      <c r="Y444" s="45">
        <f t="shared" si="78"/>
        <v>5</v>
      </c>
    </row>
    <row r="445">
      <c r="A445" s="41" t="s">
        <v>684</v>
      </c>
      <c r="B445" s="62">
        <v>29.0</v>
      </c>
      <c r="C445" s="41" t="s">
        <v>711</v>
      </c>
      <c r="D445" s="30" t="s">
        <v>98</v>
      </c>
      <c r="E445" s="30" t="s">
        <v>98</v>
      </c>
      <c r="F445" s="30" t="s">
        <v>98</v>
      </c>
      <c r="G445" s="30" t="s">
        <v>98</v>
      </c>
      <c r="H445" s="30" t="s">
        <v>98</v>
      </c>
      <c r="I445" s="30" t="s">
        <v>98</v>
      </c>
      <c r="J445" s="30" t="s">
        <v>98</v>
      </c>
      <c r="K445" s="30" t="s">
        <v>109</v>
      </c>
      <c r="L445" s="30" t="s">
        <v>98</v>
      </c>
      <c r="M445" s="30" t="s">
        <v>98</v>
      </c>
      <c r="N445" s="30" t="s">
        <v>109</v>
      </c>
      <c r="O445" s="30" t="s">
        <v>98</v>
      </c>
      <c r="P445" s="30" t="s">
        <v>109</v>
      </c>
      <c r="Q445" s="30" t="s">
        <v>98</v>
      </c>
      <c r="R445" s="30" t="s">
        <v>98</v>
      </c>
      <c r="S445" s="30" t="s">
        <v>98</v>
      </c>
      <c r="T445" s="30" t="s">
        <v>98</v>
      </c>
      <c r="U445" s="30" t="s">
        <v>109</v>
      </c>
      <c r="V445" s="30" t="s">
        <v>98</v>
      </c>
      <c r="W445" s="31" t="s">
        <v>98</v>
      </c>
      <c r="X445" s="56">
        <f t="shared" si="77"/>
        <v>3</v>
      </c>
      <c r="Y445" s="45">
        <f t="shared" si="78"/>
        <v>16</v>
      </c>
    </row>
    <row r="446">
      <c r="A446" s="41" t="s">
        <v>684</v>
      </c>
      <c r="B446" s="62">
        <v>30.0</v>
      </c>
      <c r="C446" s="41" t="s">
        <v>712</v>
      </c>
      <c r="D446" s="30" t="s">
        <v>98</v>
      </c>
      <c r="E446" s="30" t="s">
        <v>98</v>
      </c>
      <c r="F446" s="30" t="s">
        <v>98</v>
      </c>
      <c r="G446" s="30" t="s">
        <v>98</v>
      </c>
      <c r="H446" s="30" t="s">
        <v>98</v>
      </c>
      <c r="I446" s="30" t="s">
        <v>98</v>
      </c>
      <c r="J446" s="30" t="s">
        <v>98</v>
      </c>
      <c r="K446" s="30" t="s">
        <v>109</v>
      </c>
      <c r="L446" s="30" t="s">
        <v>98</v>
      </c>
      <c r="M446" s="30" t="s">
        <v>98</v>
      </c>
      <c r="N446" s="30" t="s">
        <v>109</v>
      </c>
      <c r="O446" s="30" t="s">
        <v>98</v>
      </c>
      <c r="P446" s="30" t="s">
        <v>204</v>
      </c>
      <c r="Q446" s="30" t="s">
        <v>204</v>
      </c>
      <c r="R446" s="30" t="s">
        <v>98</v>
      </c>
      <c r="S446" s="30" t="s">
        <v>98</v>
      </c>
      <c r="T446" s="30" t="s">
        <v>109</v>
      </c>
      <c r="U446" s="30" t="s">
        <v>109</v>
      </c>
      <c r="V446" s="30" t="s">
        <v>98</v>
      </c>
      <c r="W446" s="31" t="s">
        <v>98</v>
      </c>
      <c r="X446" s="56">
        <f t="shared" si="77"/>
        <v>3</v>
      </c>
      <c r="Y446" s="45">
        <f t="shared" si="78"/>
        <v>14</v>
      </c>
    </row>
    <row r="447">
      <c r="A447" s="41" t="s">
        <v>684</v>
      </c>
      <c r="B447" s="62">
        <v>31.0</v>
      </c>
      <c r="C447" s="41" t="s">
        <v>713</v>
      </c>
      <c r="D447" s="30" t="s">
        <v>109</v>
      </c>
      <c r="E447" s="30" t="s">
        <v>109</v>
      </c>
      <c r="F447" s="30" t="s">
        <v>109</v>
      </c>
      <c r="G447" s="30" t="s">
        <v>109</v>
      </c>
      <c r="H447" s="30" t="s">
        <v>109</v>
      </c>
      <c r="I447" s="30" t="s">
        <v>109</v>
      </c>
      <c r="J447" s="30" t="s">
        <v>109</v>
      </c>
      <c r="K447" s="30" t="s">
        <v>109</v>
      </c>
      <c r="L447" s="30" t="s">
        <v>109</v>
      </c>
      <c r="M447" s="30" t="s">
        <v>109</v>
      </c>
      <c r="N447" s="30" t="s">
        <v>98</v>
      </c>
      <c r="O447" s="30" t="s">
        <v>109</v>
      </c>
      <c r="P447" s="30" t="s">
        <v>109</v>
      </c>
      <c r="Q447" s="30" t="s">
        <v>109</v>
      </c>
      <c r="R447" s="30" t="s">
        <v>109</v>
      </c>
      <c r="S447" s="30" t="s">
        <v>109</v>
      </c>
      <c r="T447" s="30" t="s">
        <v>109</v>
      </c>
      <c r="U447" s="30" t="s">
        <v>109</v>
      </c>
      <c r="V447" s="30" t="s">
        <v>109</v>
      </c>
      <c r="W447" s="31" t="s">
        <v>109</v>
      </c>
      <c r="X447" s="56">
        <f t="shared" si="77"/>
        <v>19</v>
      </c>
      <c r="Y447" s="45">
        <f t="shared" si="78"/>
        <v>0</v>
      </c>
    </row>
    <row r="448">
      <c r="A448" s="41" t="s">
        <v>684</v>
      </c>
      <c r="B448" s="62">
        <v>32.0</v>
      </c>
      <c r="C448" s="41" t="s">
        <v>714</v>
      </c>
      <c r="D448" s="30" t="s">
        <v>109</v>
      </c>
      <c r="E448" s="30" t="s">
        <v>109</v>
      </c>
      <c r="F448" s="30" t="s">
        <v>109</v>
      </c>
      <c r="G448" s="30" t="s">
        <v>109</v>
      </c>
      <c r="H448" s="30" t="s">
        <v>109</v>
      </c>
      <c r="I448" s="30" t="s">
        <v>109</v>
      </c>
      <c r="J448" s="30" t="s">
        <v>109</v>
      </c>
      <c r="K448" s="30" t="s">
        <v>109</v>
      </c>
      <c r="L448" s="30" t="s">
        <v>109</v>
      </c>
      <c r="M448" s="30" t="s">
        <v>109</v>
      </c>
      <c r="N448" s="30" t="s">
        <v>98</v>
      </c>
      <c r="O448" s="30" t="s">
        <v>109</v>
      </c>
      <c r="P448" s="30" t="s">
        <v>109</v>
      </c>
      <c r="Q448" s="30" t="s">
        <v>109</v>
      </c>
      <c r="R448" s="30" t="s">
        <v>109</v>
      </c>
      <c r="S448" s="30" t="s">
        <v>109</v>
      </c>
      <c r="T448" s="30" t="s">
        <v>109</v>
      </c>
      <c r="U448" s="30" t="s">
        <v>109</v>
      </c>
      <c r="V448" s="30" t="s">
        <v>109</v>
      </c>
      <c r="W448" s="31" t="s">
        <v>109</v>
      </c>
      <c r="X448" s="56">
        <f t="shared" si="77"/>
        <v>19</v>
      </c>
      <c r="Y448" s="45">
        <f t="shared" si="78"/>
        <v>0</v>
      </c>
    </row>
    <row r="449">
      <c r="A449" s="41" t="s">
        <v>684</v>
      </c>
      <c r="B449" s="62">
        <v>33.0</v>
      </c>
      <c r="C449" s="41" t="s">
        <v>715</v>
      </c>
      <c r="D449" s="30" t="s">
        <v>98</v>
      </c>
      <c r="E449" s="30" t="s">
        <v>109</v>
      </c>
      <c r="F449" s="30" t="s">
        <v>98</v>
      </c>
      <c r="G449" s="30" t="s">
        <v>98</v>
      </c>
      <c r="H449" s="30" t="s">
        <v>98</v>
      </c>
      <c r="I449" s="30" t="s">
        <v>98</v>
      </c>
      <c r="J449" s="30" t="s">
        <v>98</v>
      </c>
      <c r="K449" s="30" t="s">
        <v>109</v>
      </c>
      <c r="L449" s="30" t="s">
        <v>98</v>
      </c>
      <c r="M449" s="30" t="s">
        <v>98</v>
      </c>
      <c r="N449" s="30" t="s">
        <v>109</v>
      </c>
      <c r="O449" s="30" t="s">
        <v>98</v>
      </c>
      <c r="P449" s="30" t="s">
        <v>109</v>
      </c>
      <c r="Q449" s="30" t="s">
        <v>98</v>
      </c>
      <c r="R449" s="30" t="s">
        <v>98</v>
      </c>
      <c r="S449" s="30" t="s">
        <v>98</v>
      </c>
      <c r="T449" s="30" t="s">
        <v>109</v>
      </c>
      <c r="U449" s="30" t="s">
        <v>109</v>
      </c>
      <c r="V449" s="30" t="s">
        <v>98</v>
      </c>
      <c r="W449" s="31" t="s">
        <v>98</v>
      </c>
      <c r="X449" s="56">
        <f t="shared" si="77"/>
        <v>5</v>
      </c>
      <c r="Y449" s="45">
        <f t="shared" si="78"/>
        <v>14</v>
      </c>
    </row>
    <row r="450">
      <c r="A450" s="41" t="s">
        <v>684</v>
      </c>
      <c r="B450" s="62">
        <v>34.0</v>
      </c>
      <c r="C450" s="41" t="s">
        <v>716</v>
      </c>
      <c r="D450" s="30" t="s">
        <v>98</v>
      </c>
      <c r="E450" s="30" t="s">
        <v>109</v>
      </c>
      <c r="F450" s="30" t="s">
        <v>98</v>
      </c>
      <c r="G450" s="30" t="s">
        <v>98</v>
      </c>
      <c r="H450" s="30" t="s">
        <v>98</v>
      </c>
      <c r="I450" s="30" t="s">
        <v>98</v>
      </c>
      <c r="J450" s="30" t="s">
        <v>98</v>
      </c>
      <c r="K450" s="30" t="s">
        <v>109</v>
      </c>
      <c r="L450" s="30" t="s">
        <v>98</v>
      </c>
      <c r="M450" s="30" t="s">
        <v>98</v>
      </c>
      <c r="N450" s="30" t="s">
        <v>109</v>
      </c>
      <c r="O450" s="30" t="s">
        <v>98</v>
      </c>
      <c r="P450" s="30" t="s">
        <v>109</v>
      </c>
      <c r="Q450" s="30" t="s">
        <v>98</v>
      </c>
      <c r="R450" s="30" t="s">
        <v>98</v>
      </c>
      <c r="S450" s="30" t="s">
        <v>109</v>
      </c>
      <c r="T450" s="30" t="s">
        <v>98</v>
      </c>
      <c r="U450" s="30" t="s">
        <v>109</v>
      </c>
      <c r="V450" s="30" t="s">
        <v>98</v>
      </c>
      <c r="W450" s="31" t="s">
        <v>98</v>
      </c>
      <c r="X450" s="56">
        <f t="shared" si="77"/>
        <v>5</v>
      </c>
      <c r="Y450" s="45">
        <f t="shared" si="78"/>
        <v>14</v>
      </c>
    </row>
    <row r="451">
      <c r="A451" s="41" t="s">
        <v>684</v>
      </c>
      <c r="B451" s="62">
        <v>35.0</v>
      </c>
      <c r="C451" s="41" t="s">
        <v>717</v>
      </c>
      <c r="D451" s="30" t="s">
        <v>98</v>
      </c>
      <c r="E451" s="30" t="s">
        <v>98</v>
      </c>
      <c r="F451" s="30" t="s">
        <v>98</v>
      </c>
      <c r="G451" s="30" t="s">
        <v>98</v>
      </c>
      <c r="H451" s="30" t="s">
        <v>98</v>
      </c>
      <c r="I451" s="30" t="s">
        <v>98</v>
      </c>
      <c r="J451" s="30" t="s">
        <v>98</v>
      </c>
      <c r="K451" s="30" t="s">
        <v>109</v>
      </c>
      <c r="L451" s="30" t="s">
        <v>98</v>
      </c>
      <c r="M451" s="30" t="s">
        <v>98</v>
      </c>
      <c r="N451" s="30" t="s">
        <v>109</v>
      </c>
      <c r="O451" s="30" t="s">
        <v>98</v>
      </c>
      <c r="P451" s="30" t="s">
        <v>109</v>
      </c>
      <c r="Q451" s="30" t="s">
        <v>98</v>
      </c>
      <c r="R451" s="30" t="s">
        <v>98</v>
      </c>
      <c r="S451" s="30" t="s">
        <v>98</v>
      </c>
      <c r="T451" s="30" t="s">
        <v>98</v>
      </c>
      <c r="U451" s="30" t="s">
        <v>98</v>
      </c>
      <c r="V451" s="30" t="s">
        <v>98</v>
      </c>
      <c r="W451" s="31" t="s">
        <v>98</v>
      </c>
      <c r="X451" s="56">
        <f t="shared" si="77"/>
        <v>2</v>
      </c>
      <c r="Y451" s="45">
        <f t="shared" si="78"/>
        <v>17</v>
      </c>
    </row>
    <row r="452">
      <c r="A452" s="41" t="s">
        <v>684</v>
      </c>
      <c r="B452" s="62">
        <v>36.0</v>
      </c>
      <c r="C452" s="41" t="s">
        <v>718</v>
      </c>
      <c r="D452" s="30" t="s">
        <v>109</v>
      </c>
      <c r="E452" s="30" t="s">
        <v>109</v>
      </c>
      <c r="F452" s="30" t="s">
        <v>109</v>
      </c>
      <c r="G452" s="30" t="s">
        <v>109</v>
      </c>
      <c r="H452" s="30" t="s">
        <v>109</v>
      </c>
      <c r="I452" s="30" t="s">
        <v>109</v>
      </c>
      <c r="J452" s="30" t="s">
        <v>109</v>
      </c>
      <c r="K452" s="30" t="s">
        <v>109</v>
      </c>
      <c r="L452" s="30" t="s">
        <v>109</v>
      </c>
      <c r="M452" s="30" t="s">
        <v>109</v>
      </c>
      <c r="N452" s="30" t="s">
        <v>98</v>
      </c>
      <c r="O452" s="30" t="s">
        <v>109</v>
      </c>
      <c r="P452" s="30" t="s">
        <v>109</v>
      </c>
      <c r="Q452" s="30" t="s">
        <v>109</v>
      </c>
      <c r="R452" s="30" t="s">
        <v>109</v>
      </c>
      <c r="S452" s="30" t="s">
        <v>109</v>
      </c>
      <c r="T452" s="30" t="s">
        <v>109</v>
      </c>
      <c r="U452" s="30" t="s">
        <v>109</v>
      </c>
      <c r="V452" s="30" t="s">
        <v>109</v>
      </c>
      <c r="W452" s="31" t="s">
        <v>109</v>
      </c>
      <c r="X452" s="56">
        <f t="shared" si="77"/>
        <v>19</v>
      </c>
      <c r="Y452" s="45">
        <f t="shared" si="78"/>
        <v>0</v>
      </c>
    </row>
    <row r="453">
      <c r="A453" s="21"/>
      <c r="B453" s="63" t="s">
        <v>719</v>
      </c>
      <c r="C453" s="38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3"/>
      <c r="X453" s="42"/>
      <c r="Y453" s="42"/>
    </row>
    <row r="454">
      <c r="A454" s="41" t="s">
        <v>719</v>
      </c>
      <c r="B454" s="62">
        <v>1.0</v>
      </c>
      <c r="C454" s="41" t="s">
        <v>720</v>
      </c>
      <c r="D454" s="30" t="s">
        <v>109</v>
      </c>
      <c r="E454" s="30" t="s">
        <v>109</v>
      </c>
      <c r="F454" s="30" t="s">
        <v>109</v>
      </c>
      <c r="G454" s="30" t="s">
        <v>109</v>
      </c>
      <c r="H454" s="30" t="s">
        <v>109</v>
      </c>
      <c r="I454" s="30" t="s">
        <v>109</v>
      </c>
      <c r="J454" s="30" t="s">
        <v>109</v>
      </c>
      <c r="K454" s="30" t="s">
        <v>109</v>
      </c>
      <c r="L454" s="30" t="s">
        <v>109</v>
      </c>
      <c r="M454" s="30" t="s">
        <v>109</v>
      </c>
      <c r="N454" s="30" t="s">
        <v>98</v>
      </c>
      <c r="O454" s="30" t="s">
        <v>109</v>
      </c>
      <c r="P454" s="30" t="s">
        <v>109</v>
      </c>
      <c r="Q454" s="30" t="s">
        <v>109</v>
      </c>
      <c r="R454" s="30" t="s">
        <v>109</v>
      </c>
      <c r="S454" s="30" t="s">
        <v>109</v>
      </c>
      <c r="T454" s="30" t="s">
        <v>109</v>
      </c>
      <c r="U454" s="30" t="s">
        <v>109</v>
      </c>
      <c r="V454" s="30" t="s">
        <v>109</v>
      </c>
      <c r="W454" s="31" t="s">
        <v>109</v>
      </c>
      <c r="X454" s="56">
        <f t="shared" ref="X454:X458" si="79">countif(D454:M454,"Y")+countif(O454:W454,"Y")</f>
        <v>19</v>
      </c>
      <c r="Y454" s="45">
        <f t="shared" ref="Y454:Y458" si="80">COUNTIF(D454:M454,"N")+COUNTIF(O454:W454,"N")</f>
        <v>0</v>
      </c>
    </row>
    <row r="455">
      <c r="A455" s="41" t="s">
        <v>719</v>
      </c>
      <c r="B455" s="62">
        <v>2.0</v>
      </c>
      <c r="C455" s="41" t="s">
        <v>721</v>
      </c>
      <c r="D455" s="30" t="s">
        <v>109</v>
      </c>
      <c r="E455" s="30" t="s">
        <v>109</v>
      </c>
      <c r="F455" s="30" t="s">
        <v>109</v>
      </c>
      <c r="G455" s="30" t="s">
        <v>109</v>
      </c>
      <c r="H455" s="30" t="s">
        <v>109</v>
      </c>
      <c r="I455" s="30" t="s">
        <v>109</v>
      </c>
      <c r="J455" s="30" t="s">
        <v>109</v>
      </c>
      <c r="K455" s="30" t="s">
        <v>109</v>
      </c>
      <c r="L455" s="30" t="s">
        <v>109</v>
      </c>
      <c r="M455" s="30" t="s">
        <v>109</v>
      </c>
      <c r="N455" s="30" t="s">
        <v>98</v>
      </c>
      <c r="O455" s="30" t="s">
        <v>109</v>
      </c>
      <c r="P455" s="30" t="s">
        <v>109</v>
      </c>
      <c r="Q455" s="30" t="s">
        <v>109</v>
      </c>
      <c r="R455" s="30" t="s">
        <v>109</v>
      </c>
      <c r="S455" s="30" t="s">
        <v>109</v>
      </c>
      <c r="T455" s="30" t="s">
        <v>109</v>
      </c>
      <c r="U455" s="30" t="s">
        <v>109</v>
      </c>
      <c r="V455" s="30" t="s">
        <v>109</v>
      </c>
      <c r="W455" s="31" t="s">
        <v>109</v>
      </c>
      <c r="X455" s="56">
        <f t="shared" si="79"/>
        <v>19</v>
      </c>
      <c r="Y455" s="45">
        <f t="shared" si="80"/>
        <v>0</v>
      </c>
    </row>
    <row r="456">
      <c r="A456" s="41" t="s">
        <v>719</v>
      </c>
      <c r="B456" s="62">
        <v>3.0</v>
      </c>
      <c r="C456" s="41" t="s">
        <v>722</v>
      </c>
      <c r="D456" s="30" t="s">
        <v>109</v>
      </c>
      <c r="E456" s="30" t="s">
        <v>109</v>
      </c>
      <c r="F456" s="30" t="s">
        <v>109</v>
      </c>
      <c r="G456" s="30" t="s">
        <v>109</v>
      </c>
      <c r="H456" s="30" t="s">
        <v>109</v>
      </c>
      <c r="I456" s="30" t="s">
        <v>109</v>
      </c>
      <c r="J456" s="30" t="s">
        <v>109</v>
      </c>
      <c r="K456" s="30" t="s">
        <v>204</v>
      </c>
      <c r="L456" s="30" t="s">
        <v>109</v>
      </c>
      <c r="M456" s="30" t="s">
        <v>334</v>
      </c>
      <c r="N456" s="30" t="s">
        <v>334</v>
      </c>
      <c r="O456" s="30" t="s">
        <v>334</v>
      </c>
      <c r="P456" s="30" t="s">
        <v>334</v>
      </c>
      <c r="Q456" s="30" t="s">
        <v>334</v>
      </c>
      <c r="R456" s="30" t="s">
        <v>334</v>
      </c>
      <c r="S456" s="30" t="s">
        <v>334</v>
      </c>
      <c r="T456" s="30" t="s">
        <v>334</v>
      </c>
      <c r="U456" s="30" t="s">
        <v>334</v>
      </c>
      <c r="V456" s="30" t="s">
        <v>334</v>
      </c>
      <c r="W456" s="31" t="s">
        <v>334</v>
      </c>
      <c r="X456" s="56">
        <f t="shared" si="79"/>
        <v>8</v>
      </c>
      <c r="Y456" s="45">
        <f t="shared" si="80"/>
        <v>0</v>
      </c>
    </row>
    <row r="457">
      <c r="A457" s="41" t="s">
        <v>719</v>
      </c>
      <c r="B457" s="62">
        <v>3.0</v>
      </c>
      <c r="C457" s="41" t="s">
        <v>723</v>
      </c>
      <c r="D457" s="30" t="s">
        <v>334</v>
      </c>
      <c r="E457" s="30" t="s">
        <v>334</v>
      </c>
      <c r="F457" s="30" t="s">
        <v>334</v>
      </c>
      <c r="G457" s="30" t="s">
        <v>334</v>
      </c>
      <c r="H457" s="30" t="s">
        <v>334</v>
      </c>
      <c r="I457" s="30" t="s">
        <v>334</v>
      </c>
      <c r="J457" s="30" t="s">
        <v>334</v>
      </c>
      <c r="K457" s="30" t="s">
        <v>334</v>
      </c>
      <c r="L457" s="30" t="s">
        <v>334</v>
      </c>
      <c r="M457" s="30" t="s">
        <v>334</v>
      </c>
      <c r="N457" s="30" t="s">
        <v>334</v>
      </c>
      <c r="O457" s="30" t="s">
        <v>334</v>
      </c>
      <c r="P457" s="30" t="s">
        <v>334</v>
      </c>
      <c r="Q457" s="30" t="s">
        <v>334</v>
      </c>
      <c r="R457" s="30" t="s">
        <v>109</v>
      </c>
      <c r="S457" s="30" t="s">
        <v>109</v>
      </c>
      <c r="T457" s="30" t="s">
        <v>109</v>
      </c>
      <c r="U457" s="30" t="s">
        <v>109</v>
      </c>
      <c r="V457" s="30" t="s">
        <v>109</v>
      </c>
      <c r="W457" s="31" t="s">
        <v>109</v>
      </c>
      <c r="X457" s="56">
        <f t="shared" si="79"/>
        <v>6</v>
      </c>
      <c r="Y457" s="45">
        <f t="shared" si="80"/>
        <v>0</v>
      </c>
    </row>
    <row r="458">
      <c r="A458" s="41" t="s">
        <v>719</v>
      </c>
      <c r="B458" s="62">
        <v>4.0</v>
      </c>
      <c r="C458" s="41" t="s">
        <v>270</v>
      </c>
      <c r="D458" s="30" t="s">
        <v>109</v>
      </c>
      <c r="E458" s="30" t="s">
        <v>109</v>
      </c>
      <c r="F458" s="30" t="s">
        <v>109</v>
      </c>
      <c r="G458" s="30" t="s">
        <v>109</v>
      </c>
      <c r="H458" s="30" t="s">
        <v>109</v>
      </c>
      <c r="I458" s="30" t="s">
        <v>109</v>
      </c>
      <c r="J458" s="30" t="s">
        <v>109</v>
      </c>
      <c r="K458" s="30" t="s">
        <v>109</v>
      </c>
      <c r="L458" s="30" t="s">
        <v>109</v>
      </c>
      <c r="M458" s="30" t="s">
        <v>109</v>
      </c>
      <c r="N458" s="30" t="s">
        <v>98</v>
      </c>
      <c r="O458" s="30" t="s">
        <v>109</v>
      </c>
      <c r="P458" s="30" t="s">
        <v>109</v>
      </c>
      <c r="Q458" s="30" t="s">
        <v>109</v>
      </c>
      <c r="R458" s="30" t="s">
        <v>109</v>
      </c>
      <c r="S458" s="30" t="s">
        <v>109</v>
      </c>
      <c r="T458" s="30" t="s">
        <v>109</v>
      </c>
      <c r="U458" s="30" t="s">
        <v>109</v>
      </c>
      <c r="V458" s="30" t="s">
        <v>109</v>
      </c>
      <c r="W458" s="31" t="s">
        <v>109</v>
      </c>
      <c r="X458" s="56">
        <f t="shared" si="79"/>
        <v>19</v>
      </c>
      <c r="Y458" s="45">
        <f t="shared" si="80"/>
        <v>0</v>
      </c>
    </row>
    <row r="459">
      <c r="A459" s="21"/>
      <c r="B459" s="63" t="s">
        <v>724</v>
      </c>
      <c r="C459" s="38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3"/>
      <c r="X459" s="42"/>
      <c r="Y459" s="42"/>
    </row>
    <row r="460">
      <c r="A460" s="41" t="s">
        <v>724</v>
      </c>
      <c r="B460" s="62">
        <v>0.0</v>
      </c>
      <c r="C460" s="41" t="s">
        <v>725</v>
      </c>
      <c r="D460" s="30" t="s">
        <v>98</v>
      </c>
      <c r="E460" s="30" t="s">
        <v>98</v>
      </c>
      <c r="F460" s="30" t="s">
        <v>98</v>
      </c>
      <c r="G460" s="30" t="s">
        <v>98</v>
      </c>
      <c r="H460" s="30" t="s">
        <v>98</v>
      </c>
      <c r="I460" s="30" t="s">
        <v>98</v>
      </c>
      <c r="J460" s="30" t="s">
        <v>98</v>
      </c>
      <c r="K460" s="30" t="s">
        <v>109</v>
      </c>
      <c r="L460" s="30" t="s">
        <v>98</v>
      </c>
      <c r="M460" s="30" t="s">
        <v>98</v>
      </c>
      <c r="N460" s="30" t="s">
        <v>109</v>
      </c>
      <c r="O460" s="30" t="s">
        <v>98</v>
      </c>
      <c r="P460" s="30" t="s">
        <v>98</v>
      </c>
      <c r="Q460" s="30" t="s">
        <v>98</v>
      </c>
      <c r="R460" s="30" t="s">
        <v>98</v>
      </c>
      <c r="S460" s="30" t="s">
        <v>98</v>
      </c>
      <c r="T460" s="30" t="s">
        <v>98</v>
      </c>
      <c r="U460" s="30" t="s">
        <v>98</v>
      </c>
      <c r="V460" s="30" t="s">
        <v>98</v>
      </c>
      <c r="W460" s="31" t="s">
        <v>98</v>
      </c>
      <c r="X460" s="56">
        <f>countif(D460:M460,"Y")+countif(O460:W460,"Y")</f>
        <v>1</v>
      </c>
      <c r="Y460" s="45">
        <f>COUNTIF(D460:M460,"N")+COUNTIF(O460:W460,"N")</f>
        <v>18</v>
      </c>
    </row>
    <row r="461">
      <c r="A461" s="21"/>
      <c r="B461" s="63" t="s">
        <v>726</v>
      </c>
      <c r="C461" s="38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3"/>
      <c r="X461" s="42"/>
      <c r="Y461" s="42"/>
    </row>
    <row r="462">
      <c r="A462" s="41" t="s">
        <v>726</v>
      </c>
      <c r="B462" s="62">
        <v>1.0</v>
      </c>
      <c r="C462" s="41" t="s">
        <v>727</v>
      </c>
      <c r="D462" s="30" t="s">
        <v>109</v>
      </c>
      <c r="E462" s="30" t="s">
        <v>109</v>
      </c>
      <c r="F462" s="30" t="s">
        <v>109</v>
      </c>
      <c r="G462" s="30" t="s">
        <v>109</v>
      </c>
      <c r="H462" s="30" t="s">
        <v>109</v>
      </c>
      <c r="I462" s="30" t="s">
        <v>109</v>
      </c>
      <c r="J462" s="30" t="s">
        <v>109</v>
      </c>
      <c r="K462" s="30" t="s">
        <v>109</v>
      </c>
      <c r="L462" s="30" t="s">
        <v>109</v>
      </c>
      <c r="M462" s="30" t="s">
        <v>109</v>
      </c>
      <c r="N462" s="30" t="s">
        <v>98</v>
      </c>
      <c r="O462" s="30" t="s">
        <v>109</v>
      </c>
      <c r="P462" s="30" t="s">
        <v>109</v>
      </c>
      <c r="Q462" s="30" t="s">
        <v>109</v>
      </c>
      <c r="R462" s="30" t="s">
        <v>109</v>
      </c>
      <c r="S462" s="30" t="s">
        <v>109</v>
      </c>
      <c r="T462" s="30" t="s">
        <v>109</v>
      </c>
      <c r="U462" s="30" t="s">
        <v>109</v>
      </c>
      <c r="V462" s="30" t="s">
        <v>109</v>
      </c>
      <c r="W462" s="31" t="s">
        <v>109</v>
      </c>
      <c r="X462" s="56">
        <f t="shared" ref="X462:X472" si="81">countif(D462:M462,"Y")+countif(O462:W462,"Y")</f>
        <v>19</v>
      </c>
      <c r="Y462" s="45">
        <f t="shared" ref="Y462:Y472" si="82">COUNTIF(D462:M462,"N")+COUNTIF(O462:W462,"N")</f>
        <v>0</v>
      </c>
    </row>
    <row r="463">
      <c r="A463" s="41" t="s">
        <v>726</v>
      </c>
      <c r="B463" s="62">
        <v>2.0</v>
      </c>
      <c r="C463" s="41" t="s">
        <v>728</v>
      </c>
      <c r="D463" s="30" t="s">
        <v>109</v>
      </c>
      <c r="E463" s="30" t="s">
        <v>109</v>
      </c>
      <c r="F463" s="30" t="s">
        <v>109</v>
      </c>
      <c r="G463" s="30" t="s">
        <v>109</v>
      </c>
      <c r="H463" s="30" t="s">
        <v>109</v>
      </c>
      <c r="I463" s="30" t="s">
        <v>109</v>
      </c>
      <c r="J463" s="30" t="s">
        <v>109</v>
      </c>
      <c r="K463" s="30" t="s">
        <v>109</v>
      </c>
      <c r="L463" s="30" t="s">
        <v>109</v>
      </c>
      <c r="M463" s="30" t="s">
        <v>109</v>
      </c>
      <c r="N463" s="30" t="s">
        <v>98</v>
      </c>
      <c r="O463" s="30" t="s">
        <v>109</v>
      </c>
      <c r="P463" s="30" t="s">
        <v>109</v>
      </c>
      <c r="Q463" s="30" t="s">
        <v>109</v>
      </c>
      <c r="R463" s="30" t="s">
        <v>204</v>
      </c>
      <c r="S463" s="30" t="s">
        <v>109</v>
      </c>
      <c r="T463" s="30" t="s">
        <v>109</v>
      </c>
      <c r="U463" s="30" t="s">
        <v>109</v>
      </c>
      <c r="V463" s="30" t="s">
        <v>109</v>
      </c>
      <c r="W463" s="31" t="s">
        <v>109</v>
      </c>
      <c r="X463" s="56">
        <f t="shared" si="81"/>
        <v>18</v>
      </c>
      <c r="Y463" s="45">
        <f t="shared" si="82"/>
        <v>0</v>
      </c>
    </row>
    <row r="464">
      <c r="A464" s="41" t="s">
        <v>726</v>
      </c>
      <c r="B464" s="62">
        <v>3.0</v>
      </c>
      <c r="C464" s="41" t="s">
        <v>729</v>
      </c>
      <c r="D464" s="30" t="s">
        <v>98</v>
      </c>
      <c r="E464" s="30" t="s">
        <v>98</v>
      </c>
      <c r="F464" s="30" t="s">
        <v>98</v>
      </c>
      <c r="G464" s="30" t="s">
        <v>98</v>
      </c>
      <c r="H464" s="30" t="s">
        <v>98</v>
      </c>
      <c r="I464" s="30" t="s">
        <v>98</v>
      </c>
      <c r="J464" s="30" t="s">
        <v>98</v>
      </c>
      <c r="K464" s="30" t="s">
        <v>109</v>
      </c>
      <c r="L464" s="30" t="s">
        <v>98</v>
      </c>
      <c r="M464" s="30" t="s">
        <v>98</v>
      </c>
      <c r="N464" s="30" t="s">
        <v>109</v>
      </c>
      <c r="O464" s="30" t="s">
        <v>98</v>
      </c>
      <c r="P464" s="30" t="s">
        <v>204</v>
      </c>
      <c r="Q464" s="30" t="s">
        <v>98</v>
      </c>
      <c r="R464" s="30" t="s">
        <v>98</v>
      </c>
      <c r="S464" s="30" t="s">
        <v>98</v>
      </c>
      <c r="T464" s="30" t="s">
        <v>98</v>
      </c>
      <c r="U464" s="30" t="s">
        <v>98</v>
      </c>
      <c r="V464" s="30" t="s">
        <v>98</v>
      </c>
      <c r="W464" s="31" t="s">
        <v>98</v>
      </c>
      <c r="X464" s="56">
        <f t="shared" si="81"/>
        <v>1</v>
      </c>
      <c r="Y464" s="45">
        <f t="shared" si="82"/>
        <v>17</v>
      </c>
    </row>
    <row r="465">
      <c r="A465" s="41" t="s">
        <v>726</v>
      </c>
      <c r="B465" s="62">
        <v>4.0</v>
      </c>
      <c r="C465" s="41" t="s">
        <v>730</v>
      </c>
      <c r="D465" s="30" t="s">
        <v>98</v>
      </c>
      <c r="E465" s="30" t="s">
        <v>109</v>
      </c>
      <c r="F465" s="30" t="s">
        <v>98</v>
      </c>
      <c r="G465" s="30" t="s">
        <v>98</v>
      </c>
      <c r="H465" s="30" t="s">
        <v>98</v>
      </c>
      <c r="I465" s="30" t="s">
        <v>98</v>
      </c>
      <c r="J465" s="30" t="s">
        <v>98</v>
      </c>
      <c r="K465" s="30" t="s">
        <v>109</v>
      </c>
      <c r="L465" s="30" t="s">
        <v>98</v>
      </c>
      <c r="M465" s="30" t="s">
        <v>98</v>
      </c>
      <c r="N465" s="30" t="s">
        <v>109</v>
      </c>
      <c r="O465" s="30" t="s">
        <v>98</v>
      </c>
      <c r="P465" s="30" t="s">
        <v>109</v>
      </c>
      <c r="Q465" s="30" t="s">
        <v>98</v>
      </c>
      <c r="R465" s="30" t="s">
        <v>98</v>
      </c>
      <c r="S465" s="30" t="s">
        <v>98</v>
      </c>
      <c r="T465" s="30" t="s">
        <v>98</v>
      </c>
      <c r="U465" s="30" t="s">
        <v>109</v>
      </c>
      <c r="V465" s="30" t="s">
        <v>98</v>
      </c>
      <c r="W465" s="31" t="s">
        <v>98</v>
      </c>
      <c r="X465" s="56">
        <f t="shared" si="81"/>
        <v>4</v>
      </c>
      <c r="Y465" s="45">
        <f t="shared" si="82"/>
        <v>15</v>
      </c>
    </row>
    <row r="466">
      <c r="A466" s="41" t="s">
        <v>726</v>
      </c>
      <c r="B466" s="62">
        <v>5.0</v>
      </c>
      <c r="C466" s="41" t="s">
        <v>731</v>
      </c>
      <c r="D466" s="30" t="s">
        <v>109</v>
      </c>
      <c r="E466" s="30" t="s">
        <v>109</v>
      </c>
      <c r="F466" s="30" t="s">
        <v>109</v>
      </c>
      <c r="G466" s="30" t="s">
        <v>109</v>
      </c>
      <c r="H466" s="30" t="s">
        <v>204</v>
      </c>
      <c r="I466" s="30" t="s">
        <v>109</v>
      </c>
      <c r="J466" s="30" t="s">
        <v>109</v>
      </c>
      <c r="K466" s="30" t="s">
        <v>109</v>
      </c>
      <c r="L466" s="30" t="s">
        <v>109</v>
      </c>
      <c r="M466" s="30" t="s">
        <v>109</v>
      </c>
      <c r="N466" s="30" t="s">
        <v>204</v>
      </c>
      <c r="O466" s="30" t="s">
        <v>109</v>
      </c>
      <c r="P466" s="30" t="s">
        <v>204</v>
      </c>
      <c r="Q466" s="30" t="s">
        <v>109</v>
      </c>
      <c r="R466" s="30" t="s">
        <v>109</v>
      </c>
      <c r="S466" s="30" t="s">
        <v>109</v>
      </c>
      <c r="T466" s="30" t="s">
        <v>109</v>
      </c>
      <c r="U466" s="30" t="s">
        <v>109</v>
      </c>
      <c r="V466" s="30" t="s">
        <v>109</v>
      </c>
      <c r="W466" s="31" t="s">
        <v>109</v>
      </c>
      <c r="X466" s="56">
        <f t="shared" si="81"/>
        <v>17</v>
      </c>
      <c r="Y466" s="45">
        <f t="shared" si="82"/>
        <v>0</v>
      </c>
    </row>
    <row r="467">
      <c r="A467" s="41" t="s">
        <v>726</v>
      </c>
      <c r="B467" s="62">
        <v>6.0</v>
      </c>
      <c r="C467" s="41" t="s">
        <v>732</v>
      </c>
      <c r="D467" s="30" t="s">
        <v>109</v>
      </c>
      <c r="E467" s="30" t="s">
        <v>109</v>
      </c>
      <c r="F467" s="30" t="s">
        <v>109</v>
      </c>
      <c r="G467" s="30" t="s">
        <v>109</v>
      </c>
      <c r="H467" s="30" t="s">
        <v>109</v>
      </c>
      <c r="I467" s="30" t="s">
        <v>109</v>
      </c>
      <c r="J467" s="30" t="s">
        <v>109</v>
      </c>
      <c r="K467" s="30" t="s">
        <v>109</v>
      </c>
      <c r="L467" s="30" t="s">
        <v>109</v>
      </c>
      <c r="M467" s="30" t="s">
        <v>109</v>
      </c>
      <c r="N467" s="30" t="s">
        <v>98</v>
      </c>
      <c r="O467" s="30" t="s">
        <v>109</v>
      </c>
      <c r="P467" s="30" t="s">
        <v>109</v>
      </c>
      <c r="Q467" s="30" t="s">
        <v>109</v>
      </c>
      <c r="R467" s="30" t="s">
        <v>109</v>
      </c>
      <c r="S467" s="30" t="s">
        <v>109</v>
      </c>
      <c r="T467" s="30" t="s">
        <v>109</v>
      </c>
      <c r="U467" s="30" t="s">
        <v>109</v>
      </c>
      <c r="V467" s="30" t="s">
        <v>109</v>
      </c>
      <c r="W467" s="31" t="s">
        <v>109</v>
      </c>
      <c r="X467" s="56">
        <f t="shared" si="81"/>
        <v>19</v>
      </c>
      <c r="Y467" s="45">
        <f t="shared" si="82"/>
        <v>0</v>
      </c>
    </row>
    <row r="468">
      <c r="A468" s="41" t="s">
        <v>726</v>
      </c>
      <c r="B468" s="62">
        <v>7.0</v>
      </c>
      <c r="C468" s="41" t="s">
        <v>733</v>
      </c>
      <c r="D468" s="30" t="s">
        <v>109</v>
      </c>
      <c r="E468" s="30" t="s">
        <v>109</v>
      </c>
      <c r="F468" s="30" t="s">
        <v>109</v>
      </c>
      <c r="G468" s="30" t="s">
        <v>109</v>
      </c>
      <c r="H468" s="30" t="s">
        <v>109</v>
      </c>
      <c r="I468" s="30" t="s">
        <v>109</v>
      </c>
      <c r="J468" s="30" t="s">
        <v>109</v>
      </c>
      <c r="K468" s="30" t="s">
        <v>109</v>
      </c>
      <c r="L468" s="30" t="s">
        <v>109</v>
      </c>
      <c r="M468" s="30" t="s">
        <v>109</v>
      </c>
      <c r="N468" s="30" t="s">
        <v>98</v>
      </c>
      <c r="O468" s="30" t="s">
        <v>109</v>
      </c>
      <c r="P468" s="30" t="s">
        <v>109</v>
      </c>
      <c r="Q468" s="30" t="s">
        <v>109</v>
      </c>
      <c r="R468" s="30" t="s">
        <v>109</v>
      </c>
      <c r="S468" s="30" t="s">
        <v>109</v>
      </c>
      <c r="T468" s="30" t="s">
        <v>109</v>
      </c>
      <c r="U468" s="30" t="s">
        <v>109</v>
      </c>
      <c r="V468" s="30" t="s">
        <v>109</v>
      </c>
      <c r="W468" s="31" t="s">
        <v>109</v>
      </c>
      <c r="X468" s="56">
        <f t="shared" si="81"/>
        <v>19</v>
      </c>
      <c r="Y468" s="45">
        <f t="shared" si="82"/>
        <v>0</v>
      </c>
    </row>
    <row r="469">
      <c r="A469" s="41" t="s">
        <v>726</v>
      </c>
      <c r="B469" s="62">
        <v>8.0</v>
      </c>
      <c r="C469" s="41" t="s">
        <v>734</v>
      </c>
      <c r="D469" s="30" t="s">
        <v>98</v>
      </c>
      <c r="E469" s="30" t="s">
        <v>109</v>
      </c>
      <c r="F469" s="30" t="s">
        <v>98</v>
      </c>
      <c r="G469" s="30" t="s">
        <v>98</v>
      </c>
      <c r="H469" s="30" t="s">
        <v>98</v>
      </c>
      <c r="I469" s="30" t="s">
        <v>98</v>
      </c>
      <c r="J469" s="30" t="s">
        <v>98</v>
      </c>
      <c r="K469" s="30" t="s">
        <v>109</v>
      </c>
      <c r="L469" s="30" t="s">
        <v>98</v>
      </c>
      <c r="M469" s="30" t="s">
        <v>98</v>
      </c>
      <c r="N469" s="30" t="s">
        <v>109</v>
      </c>
      <c r="O469" s="30" t="s">
        <v>98</v>
      </c>
      <c r="P469" s="30" t="s">
        <v>109</v>
      </c>
      <c r="Q469" s="30" t="s">
        <v>98</v>
      </c>
      <c r="R469" s="30" t="s">
        <v>98</v>
      </c>
      <c r="S469" s="30" t="s">
        <v>109</v>
      </c>
      <c r="T469" s="30" t="s">
        <v>98</v>
      </c>
      <c r="U469" s="30" t="s">
        <v>109</v>
      </c>
      <c r="V469" s="30" t="s">
        <v>98</v>
      </c>
      <c r="W469" s="31" t="s">
        <v>98</v>
      </c>
      <c r="X469" s="56">
        <f t="shared" si="81"/>
        <v>5</v>
      </c>
      <c r="Y469" s="45">
        <f t="shared" si="82"/>
        <v>14</v>
      </c>
    </row>
    <row r="470">
      <c r="A470" s="41" t="s">
        <v>726</v>
      </c>
      <c r="B470" s="62">
        <v>9.0</v>
      </c>
      <c r="C470" s="41" t="s">
        <v>735</v>
      </c>
      <c r="D470" s="30" t="s">
        <v>109</v>
      </c>
      <c r="E470" s="30" t="s">
        <v>109</v>
      </c>
      <c r="F470" s="30" t="s">
        <v>109</v>
      </c>
      <c r="G470" s="30" t="s">
        <v>109</v>
      </c>
      <c r="H470" s="30" t="s">
        <v>109</v>
      </c>
      <c r="I470" s="30" t="s">
        <v>109</v>
      </c>
      <c r="J470" s="30" t="s">
        <v>204</v>
      </c>
      <c r="K470" s="30" t="s">
        <v>109</v>
      </c>
      <c r="L470" s="30" t="s">
        <v>109</v>
      </c>
      <c r="M470" s="30" t="s">
        <v>109</v>
      </c>
      <c r="N470" s="30" t="s">
        <v>98</v>
      </c>
      <c r="O470" s="30" t="s">
        <v>109</v>
      </c>
      <c r="P470" s="30" t="s">
        <v>109</v>
      </c>
      <c r="Q470" s="30" t="s">
        <v>109</v>
      </c>
      <c r="R470" s="30" t="s">
        <v>109</v>
      </c>
      <c r="S470" s="30" t="s">
        <v>109</v>
      </c>
      <c r="T470" s="30" t="s">
        <v>109</v>
      </c>
      <c r="U470" s="30" t="s">
        <v>109</v>
      </c>
      <c r="V470" s="30" t="s">
        <v>109</v>
      </c>
      <c r="W470" s="31" t="s">
        <v>109</v>
      </c>
      <c r="X470" s="56">
        <f t="shared" si="81"/>
        <v>18</v>
      </c>
      <c r="Y470" s="45">
        <f t="shared" si="82"/>
        <v>0</v>
      </c>
    </row>
    <row r="471">
      <c r="A471" s="41" t="s">
        <v>726</v>
      </c>
      <c r="B471" s="62">
        <v>10.0</v>
      </c>
      <c r="C471" s="41" t="s">
        <v>736</v>
      </c>
      <c r="D471" s="30" t="s">
        <v>109</v>
      </c>
      <c r="E471" s="30" t="s">
        <v>109</v>
      </c>
      <c r="F471" s="30" t="s">
        <v>109</v>
      </c>
      <c r="G471" s="30" t="s">
        <v>109</v>
      </c>
      <c r="H471" s="30" t="s">
        <v>109</v>
      </c>
      <c r="I471" s="30" t="s">
        <v>109</v>
      </c>
      <c r="J471" s="30" t="s">
        <v>109</v>
      </c>
      <c r="K471" s="30" t="s">
        <v>109</v>
      </c>
      <c r="L471" s="30" t="s">
        <v>109</v>
      </c>
      <c r="M471" s="30" t="s">
        <v>109</v>
      </c>
      <c r="N471" s="30" t="s">
        <v>98</v>
      </c>
      <c r="O471" s="30" t="s">
        <v>109</v>
      </c>
      <c r="P471" s="30" t="s">
        <v>109</v>
      </c>
      <c r="Q471" s="30" t="s">
        <v>109</v>
      </c>
      <c r="R471" s="30" t="s">
        <v>109</v>
      </c>
      <c r="S471" s="30" t="s">
        <v>109</v>
      </c>
      <c r="T471" s="30" t="s">
        <v>109</v>
      </c>
      <c r="U471" s="30" t="s">
        <v>109</v>
      </c>
      <c r="V471" s="30" t="s">
        <v>109</v>
      </c>
      <c r="W471" s="31" t="s">
        <v>109</v>
      </c>
      <c r="X471" s="56">
        <f t="shared" si="81"/>
        <v>19</v>
      </c>
      <c r="Y471" s="45">
        <f t="shared" si="82"/>
        <v>0</v>
      </c>
    </row>
    <row r="472">
      <c r="A472" s="41" t="s">
        <v>726</v>
      </c>
      <c r="B472" s="62">
        <v>11.0</v>
      </c>
      <c r="C472" s="41" t="s">
        <v>737</v>
      </c>
      <c r="D472" s="30" t="s">
        <v>98</v>
      </c>
      <c r="E472" s="30" t="s">
        <v>109</v>
      </c>
      <c r="F472" s="30" t="s">
        <v>98</v>
      </c>
      <c r="G472" s="30" t="s">
        <v>98</v>
      </c>
      <c r="H472" s="30" t="s">
        <v>98</v>
      </c>
      <c r="I472" s="30" t="s">
        <v>98</v>
      </c>
      <c r="J472" s="30" t="s">
        <v>98</v>
      </c>
      <c r="K472" s="30" t="s">
        <v>109</v>
      </c>
      <c r="L472" s="30" t="s">
        <v>98</v>
      </c>
      <c r="M472" s="30" t="s">
        <v>98</v>
      </c>
      <c r="N472" s="30" t="s">
        <v>109</v>
      </c>
      <c r="O472" s="30" t="s">
        <v>98</v>
      </c>
      <c r="P472" s="30" t="s">
        <v>109</v>
      </c>
      <c r="Q472" s="30" t="s">
        <v>98</v>
      </c>
      <c r="R472" s="30" t="s">
        <v>98</v>
      </c>
      <c r="S472" s="30" t="s">
        <v>109</v>
      </c>
      <c r="T472" s="30" t="s">
        <v>98</v>
      </c>
      <c r="U472" s="30" t="s">
        <v>109</v>
      </c>
      <c r="V472" s="30" t="s">
        <v>98</v>
      </c>
      <c r="W472" s="31" t="s">
        <v>98</v>
      </c>
      <c r="X472" s="56">
        <f t="shared" si="81"/>
        <v>5</v>
      </c>
      <c r="Y472" s="45">
        <f t="shared" si="82"/>
        <v>14</v>
      </c>
    </row>
    <row r="473">
      <c r="A473" s="21"/>
      <c r="B473" s="63" t="s">
        <v>738</v>
      </c>
      <c r="C473" s="38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3"/>
      <c r="X473" s="42"/>
      <c r="Y473" s="42"/>
    </row>
    <row r="474">
      <c r="A474" s="41" t="s">
        <v>738</v>
      </c>
      <c r="B474" s="62">
        <v>1.0</v>
      </c>
      <c r="C474" s="41" t="s">
        <v>739</v>
      </c>
      <c r="D474" s="30" t="s">
        <v>98</v>
      </c>
      <c r="E474" s="30" t="s">
        <v>109</v>
      </c>
      <c r="F474" s="30" t="s">
        <v>98</v>
      </c>
      <c r="G474" s="30" t="s">
        <v>98</v>
      </c>
      <c r="H474" s="30" t="s">
        <v>98</v>
      </c>
      <c r="I474" s="30" t="s">
        <v>98</v>
      </c>
      <c r="J474" s="30" t="s">
        <v>98</v>
      </c>
      <c r="K474" s="30" t="s">
        <v>109</v>
      </c>
      <c r="L474" s="30" t="s">
        <v>98</v>
      </c>
      <c r="M474" s="30" t="s">
        <v>98</v>
      </c>
      <c r="N474" s="30" t="s">
        <v>109</v>
      </c>
      <c r="O474" s="30" t="s">
        <v>98</v>
      </c>
      <c r="P474" s="30" t="s">
        <v>109</v>
      </c>
      <c r="Q474" s="30" t="s">
        <v>98</v>
      </c>
      <c r="R474" s="30" t="s">
        <v>98</v>
      </c>
      <c r="S474" s="30" t="s">
        <v>109</v>
      </c>
      <c r="T474" s="30" t="s">
        <v>98</v>
      </c>
      <c r="U474" s="30" t="s">
        <v>98</v>
      </c>
      <c r="V474" s="30" t="s">
        <v>98</v>
      </c>
      <c r="W474" s="31" t="s">
        <v>98</v>
      </c>
      <c r="X474" s="56">
        <f t="shared" ref="X474:X483" si="83">countif(D474:M474,"Y")+countif(O474:W474,"Y")</f>
        <v>4</v>
      </c>
      <c r="Y474" s="45">
        <f t="shared" ref="Y474:Y483" si="84">COUNTIF(D474:M474,"N")+COUNTIF(O474:W474,"N")</f>
        <v>15</v>
      </c>
    </row>
    <row r="475">
      <c r="A475" s="41" t="s">
        <v>738</v>
      </c>
      <c r="B475" s="62">
        <v>2.0</v>
      </c>
      <c r="C475" s="41" t="s">
        <v>740</v>
      </c>
      <c r="D475" s="30" t="s">
        <v>98</v>
      </c>
      <c r="E475" s="30" t="s">
        <v>109</v>
      </c>
      <c r="F475" s="30" t="s">
        <v>98</v>
      </c>
      <c r="G475" s="30" t="s">
        <v>98</v>
      </c>
      <c r="H475" s="30" t="s">
        <v>98</v>
      </c>
      <c r="I475" s="30" t="s">
        <v>98</v>
      </c>
      <c r="J475" s="30" t="s">
        <v>98</v>
      </c>
      <c r="K475" s="30" t="s">
        <v>109</v>
      </c>
      <c r="L475" s="30" t="s">
        <v>98</v>
      </c>
      <c r="M475" s="30" t="s">
        <v>98</v>
      </c>
      <c r="N475" s="30" t="s">
        <v>109</v>
      </c>
      <c r="O475" s="30" t="s">
        <v>98</v>
      </c>
      <c r="P475" s="30" t="s">
        <v>109</v>
      </c>
      <c r="Q475" s="30" t="s">
        <v>98</v>
      </c>
      <c r="R475" s="30" t="s">
        <v>98</v>
      </c>
      <c r="S475" s="30" t="s">
        <v>109</v>
      </c>
      <c r="T475" s="30" t="s">
        <v>98</v>
      </c>
      <c r="U475" s="30" t="s">
        <v>109</v>
      </c>
      <c r="V475" s="30" t="s">
        <v>98</v>
      </c>
      <c r="W475" s="31" t="s">
        <v>98</v>
      </c>
      <c r="X475" s="56">
        <f t="shared" si="83"/>
        <v>5</v>
      </c>
      <c r="Y475" s="45">
        <f t="shared" si="84"/>
        <v>14</v>
      </c>
    </row>
    <row r="476">
      <c r="A476" s="41" t="s">
        <v>738</v>
      </c>
      <c r="B476" s="62">
        <v>3.0</v>
      </c>
      <c r="C476" s="41" t="s">
        <v>741</v>
      </c>
      <c r="D476" s="30" t="s">
        <v>109</v>
      </c>
      <c r="E476" s="30" t="s">
        <v>109</v>
      </c>
      <c r="F476" s="30" t="s">
        <v>109</v>
      </c>
      <c r="G476" s="30" t="s">
        <v>109</v>
      </c>
      <c r="H476" s="30" t="s">
        <v>109</v>
      </c>
      <c r="I476" s="30" t="s">
        <v>109</v>
      </c>
      <c r="J476" s="30" t="s">
        <v>109</v>
      </c>
      <c r="K476" s="30" t="s">
        <v>109</v>
      </c>
      <c r="L476" s="30" t="s">
        <v>109</v>
      </c>
      <c r="M476" s="30" t="s">
        <v>109</v>
      </c>
      <c r="N476" s="30" t="s">
        <v>98</v>
      </c>
      <c r="O476" s="30" t="s">
        <v>109</v>
      </c>
      <c r="P476" s="30" t="s">
        <v>109</v>
      </c>
      <c r="Q476" s="30" t="s">
        <v>109</v>
      </c>
      <c r="R476" s="30" t="s">
        <v>109</v>
      </c>
      <c r="S476" s="30" t="s">
        <v>109</v>
      </c>
      <c r="T476" s="30" t="s">
        <v>109</v>
      </c>
      <c r="U476" s="30" t="s">
        <v>109</v>
      </c>
      <c r="V476" s="30" t="s">
        <v>109</v>
      </c>
      <c r="W476" s="31" t="s">
        <v>109</v>
      </c>
      <c r="X476" s="56">
        <f t="shared" si="83"/>
        <v>19</v>
      </c>
      <c r="Y476" s="45">
        <f t="shared" si="84"/>
        <v>0</v>
      </c>
    </row>
    <row r="477">
      <c r="A477" s="41" t="s">
        <v>738</v>
      </c>
      <c r="B477" s="62">
        <v>4.0</v>
      </c>
      <c r="C477" s="41" t="s">
        <v>742</v>
      </c>
      <c r="D477" s="30" t="s">
        <v>109</v>
      </c>
      <c r="E477" s="30" t="s">
        <v>109</v>
      </c>
      <c r="F477" s="30" t="s">
        <v>109</v>
      </c>
      <c r="G477" s="30" t="s">
        <v>109</v>
      </c>
      <c r="H477" s="30" t="s">
        <v>109</v>
      </c>
      <c r="I477" s="30" t="s">
        <v>109</v>
      </c>
      <c r="J477" s="30" t="s">
        <v>109</v>
      </c>
      <c r="K477" s="30" t="s">
        <v>204</v>
      </c>
      <c r="L477" s="30" t="s">
        <v>109</v>
      </c>
      <c r="M477" s="30" t="s">
        <v>109</v>
      </c>
      <c r="N477" s="30" t="s">
        <v>98</v>
      </c>
      <c r="O477" s="30" t="s">
        <v>109</v>
      </c>
      <c r="P477" s="30" t="s">
        <v>109</v>
      </c>
      <c r="Q477" s="30" t="s">
        <v>109</v>
      </c>
      <c r="R477" s="30" t="s">
        <v>109</v>
      </c>
      <c r="S477" s="30" t="s">
        <v>109</v>
      </c>
      <c r="T477" s="30" t="s">
        <v>109</v>
      </c>
      <c r="U477" s="30" t="s">
        <v>109</v>
      </c>
      <c r="V477" s="30" t="s">
        <v>109</v>
      </c>
      <c r="W477" s="31" t="s">
        <v>109</v>
      </c>
      <c r="X477" s="56">
        <f t="shared" si="83"/>
        <v>18</v>
      </c>
      <c r="Y477" s="45">
        <f t="shared" si="84"/>
        <v>0</v>
      </c>
    </row>
    <row r="478">
      <c r="A478" s="41" t="s">
        <v>738</v>
      </c>
      <c r="B478" s="62">
        <v>5.0</v>
      </c>
      <c r="C478" s="41" t="s">
        <v>743</v>
      </c>
      <c r="D478" s="30" t="s">
        <v>109</v>
      </c>
      <c r="E478" s="30" t="s">
        <v>109</v>
      </c>
      <c r="F478" s="30" t="s">
        <v>109</v>
      </c>
      <c r="G478" s="30" t="s">
        <v>109</v>
      </c>
      <c r="H478" s="30" t="s">
        <v>109</v>
      </c>
      <c r="I478" s="30" t="s">
        <v>109</v>
      </c>
      <c r="J478" s="30" t="s">
        <v>109</v>
      </c>
      <c r="K478" s="30" t="s">
        <v>109</v>
      </c>
      <c r="L478" s="30" t="s">
        <v>109</v>
      </c>
      <c r="M478" s="30" t="s">
        <v>109</v>
      </c>
      <c r="N478" s="30" t="s">
        <v>98</v>
      </c>
      <c r="O478" s="30" t="s">
        <v>109</v>
      </c>
      <c r="P478" s="30" t="s">
        <v>109</v>
      </c>
      <c r="Q478" s="30" t="s">
        <v>109</v>
      </c>
      <c r="R478" s="30" t="s">
        <v>109</v>
      </c>
      <c r="S478" s="30" t="s">
        <v>109</v>
      </c>
      <c r="T478" s="30" t="s">
        <v>109</v>
      </c>
      <c r="U478" s="30" t="s">
        <v>109</v>
      </c>
      <c r="V478" s="30" t="s">
        <v>109</v>
      </c>
      <c r="W478" s="31" t="s">
        <v>109</v>
      </c>
      <c r="X478" s="56">
        <f t="shared" si="83"/>
        <v>19</v>
      </c>
      <c r="Y478" s="45">
        <f t="shared" si="84"/>
        <v>0</v>
      </c>
    </row>
    <row r="479">
      <c r="A479" s="41" t="s">
        <v>738</v>
      </c>
      <c r="B479" s="62">
        <v>6.0</v>
      </c>
      <c r="C479" s="41" t="s">
        <v>744</v>
      </c>
      <c r="D479" s="30" t="s">
        <v>98</v>
      </c>
      <c r="E479" s="30" t="s">
        <v>109</v>
      </c>
      <c r="F479" s="30" t="s">
        <v>98</v>
      </c>
      <c r="G479" s="30" t="s">
        <v>98</v>
      </c>
      <c r="H479" s="30" t="s">
        <v>98</v>
      </c>
      <c r="I479" s="30" t="s">
        <v>98</v>
      </c>
      <c r="J479" s="30" t="s">
        <v>98</v>
      </c>
      <c r="K479" s="30" t="s">
        <v>109</v>
      </c>
      <c r="L479" s="30" t="s">
        <v>98</v>
      </c>
      <c r="M479" s="30" t="s">
        <v>98</v>
      </c>
      <c r="N479" s="30" t="s">
        <v>109</v>
      </c>
      <c r="O479" s="30" t="s">
        <v>98</v>
      </c>
      <c r="P479" s="30" t="s">
        <v>109</v>
      </c>
      <c r="Q479" s="30" t="s">
        <v>98</v>
      </c>
      <c r="R479" s="30" t="s">
        <v>98</v>
      </c>
      <c r="S479" s="30" t="s">
        <v>109</v>
      </c>
      <c r="T479" s="30" t="s">
        <v>98</v>
      </c>
      <c r="U479" s="30" t="s">
        <v>109</v>
      </c>
      <c r="V479" s="30" t="s">
        <v>98</v>
      </c>
      <c r="W479" s="31" t="s">
        <v>98</v>
      </c>
      <c r="X479" s="56">
        <f t="shared" si="83"/>
        <v>5</v>
      </c>
      <c r="Y479" s="45">
        <f t="shared" si="84"/>
        <v>14</v>
      </c>
    </row>
    <row r="480">
      <c r="A480" s="41" t="s">
        <v>738</v>
      </c>
      <c r="B480" s="62">
        <v>7.0</v>
      </c>
      <c r="C480" s="41" t="s">
        <v>745</v>
      </c>
      <c r="D480" s="30" t="s">
        <v>98</v>
      </c>
      <c r="E480" s="30" t="s">
        <v>98</v>
      </c>
      <c r="F480" s="30" t="s">
        <v>98</v>
      </c>
      <c r="G480" s="30" t="s">
        <v>98</v>
      </c>
      <c r="H480" s="30" t="s">
        <v>98</v>
      </c>
      <c r="I480" s="30" t="s">
        <v>98</v>
      </c>
      <c r="J480" s="30" t="s">
        <v>98</v>
      </c>
      <c r="K480" s="30" t="s">
        <v>109</v>
      </c>
      <c r="L480" s="30" t="s">
        <v>98</v>
      </c>
      <c r="M480" s="30" t="s">
        <v>98</v>
      </c>
      <c r="N480" s="30" t="s">
        <v>109</v>
      </c>
      <c r="O480" s="30" t="s">
        <v>98</v>
      </c>
      <c r="P480" s="30" t="s">
        <v>98</v>
      </c>
      <c r="Q480" s="30" t="s">
        <v>98</v>
      </c>
      <c r="R480" s="30" t="s">
        <v>98</v>
      </c>
      <c r="S480" s="30" t="s">
        <v>98</v>
      </c>
      <c r="T480" s="30" t="s">
        <v>98</v>
      </c>
      <c r="U480" s="30" t="s">
        <v>98</v>
      </c>
      <c r="V480" s="30" t="s">
        <v>98</v>
      </c>
      <c r="W480" s="31" t="s">
        <v>98</v>
      </c>
      <c r="X480" s="56">
        <f t="shared" si="83"/>
        <v>1</v>
      </c>
      <c r="Y480" s="45">
        <f t="shared" si="84"/>
        <v>18</v>
      </c>
    </row>
    <row r="481">
      <c r="A481" s="41" t="s">
        <v>738</v>
      </c>
      <c r="B481" s="62">
        <v>8.0</v>
      </c>
      <c r="C481" s="41" t="s">
        <v>746</v>
      </c>
      <c r="D481" s="30" t="s">
        <v>109</v>
      </c>
      <c r="E481" s="30" t="s">
        <v>109</v>
      </c>
      <c r="F481" s="30" t="s">
        <v>109</v>
      </c>
      <c r="G481" s="30" t="s">
        <v>109</v>
      </c>
      <c r="H481" s="30" t="s">
        <v>109</v>
      </c>
      <c r="I481" s="30" t="s">
        <v>109</v>
      </c>
      <c r="J481" s="30" t="s">
        <v>109</v>
      </c>
      <c r="K481" s="30" t="s">
        <v>109</v>
      </c>
      <c r="L481" s="30" t="s">
        <v>204</v>
      </c>
      <c r="M481" s="30" t="s">
        <v>109</v>
      </c>
      <c r="N481" s="30" t="s">
        <v>98</v>
      </c>
      <c r="O481" s="30" t="s">
        <v>109</v>
      </c>
      <c r="P481" s="30" t="s">
        <v>109</v>
      </c>
      <c r="Q481" s="30" t="s">
        <v>109</v>
      </c>
      <c r="R481" s="30" t="s">
        <v>109</v>
      </c>
      <c r="S481" s="30" t="s">
        <v>109</v>
      </c>
      <c r="T481" s="30" t="s">
        <v>109</v>
      </c>
      <c r="U481" s="30" t="s">
        <v>109</v>
      </c>
      <c r="V481" s="30" t="s">
        <v>109</v>
      </c>
      <c r="W481" s="31" t="s">
        <v>109</v>
      </c>
      <c r="X481" s="56">
        <f t="shared" si="83"/>
        <v>18</v>
      </c>
      <c r="Y481" s="45">
        <f t="shared" si="84"/>
        <v>0</v>
      </c>
    </row>
    <row r="482">
      <c r="A482" s="41" t="s">
        <v>738</v>
      </c>
      <c r="B482" s="62">
        <v>9.0</v>
      </c>
      <c r="C482" s="41" t="s">
        <v>747</v>
      </c>
      <c r="D482" s="30" t="s">
        <v>98</v>
      </c>
      <c r="E482" s="30" t="s">
        <v>98</v>
      </c>
      <c r="F482" s="30" t="s">
        <v>98</v>
      </c>
      <c r="G482" s="30" t="s">
        <v>98</v>
      </c>
      <c r="H482" s="30" t="s">
        <v>98</v>
      </c>
      <c r="I482" s="30" t="s">
        <v>98</v>
      </c>
      <c r="J482" s="30" t="s">
        <v>98</v>
      </c>
      <c r="K482" s="30" t="s">
        <v>109</v>
      </c>
      <c r="L482" s="30" t="s">
        <v>98</v>
      </c>
      <c r="M482" s="30" t="s">
        <v>98</v>
      </c>
      <c r="N482" s="30" t="s">
        <v>109</v>
      </c>
      <c r="O482" s="30" t="s">
        <v>98</v>
      </c>
      <c r="P482" s="30" t="s">
        <v>98</v>
      </c>
      <c r="Q482" s="30" t="s">
        <v>98</v>
      </c>
      <c r="R482" s="30" t="s">
        <v>98</v>
      </c>
      <c r="S482" s="30" t="s">
        <v>98</v>
      </c>
      <c r="T482" s="30" t="s">
        <v>98</v>
      </c>
      <c r="U482" s="30" t="s">
        <v>98</v>
      </c>
      <c r="V482" s="30" t="s">
        <v>98</v>
      </c>
      <c r="W482" s="31" t="s">
        <v>98</v>
      </c>
      <c r="X482" s="56">
        <f t="shared" si="83"/>
        <v>1</v>
      </c>
      <c r="Y482" s="45">
        <f t="shared" si="84"/>
        <v>18</v>
      </c>
    </row>
    <row r="483">
      <c r="A483" s="41" t="s">
        <v>738</v>
      </c>
      <c r="B483" s="62">
        <v>10.0</v>
      </c>
      <c r="C483" s="41" t="s">
        <v>272</v>
      </c>
      <c r="D483" s="30" t="s">
        <v>98</v>
      </c>
      <c r="E483" s="30" t="s">
        <v>109</v>
      </c>
      <c r="F483" s="30" t="s">
        <v>98</v>
      </c>
      <c r="G483" s="30" t="s">
        <v>98</v>
      </c>
      <c r="H483" s="30" t="s">
        <v>98</v>
      </c>
      <c r="I483" s="30" t="s">
        <v>98</v>
      </c>
      <c r="J483" s="30" t="s">
        <v>98</v>
      </c>
      <c r="K483" s="30" t="s">
        <v>109</v>
      </c>
      <c r="L483" s="30" t="s">
        <v>98</v>
      </c>
      <c r="M483" s="30" t="s">
        <v>98</v>
      </c>
      <c r="N483" s="30" t="s">
        <v>109</v>
      </c>
      <c r="O483" s="30" t="s">
        <v>98</v>
      </c>
      <c r="P483" s="30" t="s">
        <v>109</v>
      </c>
      <c r="Q483" s="30" t="s">
        <v>98</v>
      </c>
      <c r="R483" s="30" t="s">
        <v>98</v>
      </c>
      <c r="S483" s="30" t="s">
        <v>109</v>
      </c>
      <c r="T483" s="30" t="s">
        <v>98</v>
      </c>
      <c r="U483" s="30" t="s">
        <v>109</v>
      </c>
      <c r="V483" s="30" t="s">
        <v>98</v>
      </c>
      <c r="W483" s="31" t="s">
        <v>98</v>
      </c>
      <c r="X483" s="56">
        <f t="shared" si="83"/>
        <v>5</v>
      </c>
      <c r="Y483" s="45">
        <f t="shared" si="84"/>
        <v>14</v>
      </c>
    </row>
    <row r="484">
      <c r="A484" s="21"/>
      <c r="B484" s="63" t="s">
        <v>748</v>
      </c>
      <c r="C484" s="38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3"/>
      <c r="X484" s="42"/>
      <c r="Y484" s="42"/>
    </row>
    <row r="485">
      <c r="A485" s="41" t="s">
        <v>748</v>
      </c>
      <c r="B485" s="62">
        <v>1.0</v>
      </c>
      <c r="C485" s="41" t="s">
        <v>749</v>
      </c>
      <c r="D485" s="30" t="s">
        <v>109</v>
      </c>
      <c r="E485" s="30" t="s">
        <v>109</v>
      </c>
      <c r="F485" s="30" t="s">
        <v>109</v>
      </c>
      <c r="G485" s="30" t="s">
        <v>109</v>
      </c>
      <c r="H485" s="30" t="s">
        <v>109</v>
      </c>
      <c r="I485" s="30" t="s">
        <v>109</v>
      </c>
      <c r="J485" s="30" t="s">
        <v>98</v>
      </c>
      <c r="K485" s="30" t="s">
        <v>109</v>
      </c>
      <c r="L485" s="30" t="s">
        <v>109</v>
      </c>
      <c r="M485" s="30" t="s">
        <v>109</v>
      </c>
      <c r="N485" s="30" t="s">
        <v>98</v>
      </c>
      <c r="O485" s="30" t="s">
        <v>109</v>
      </c>
      <c r="P485" s="30" t="s">
        <v>109</v>
      </c>
      <c r="Q485" s="30" t="s">
        <v>109</v>
      </c>
      <c r="R485" s="30" t="s">
        <v>109</v>
      </c>
      <c r="S485" s="30" t="s">
        <v>109</v>
      </c>
      <c r="T485" s="30" t="s">
        <v>109</v>
      </c>
      <c r="U485" s="30" t="s">
        <v>109</v>
      </c>
      <c r="V485" s="30" t="s">
        <v>109</v>
      </c>
      <c r="W485" s="31" t="s">
        <v>109</v>
      </c>
      <c r="X485" s="56">
        <f t="shared" ref="X485:X487" si="85">countif(D485:M485,"Y")+countif(O485:W485,"Y")</f>
        <v>18</v>
      </c>
      <c r="Y485" s="45">
        <f t="shared" ref="Y485:Y487" si="86">COUNTIF(D485:M485,"N")+COUNTIF(O485:W485,"N")</f>
        <v>1</v>
      </c>
    </row>
    <row r="486">
      <c r="A486" s="41" t="s">
        <v>748</v>
      </c>
      <c r="B486" s="62">
        <v>2.0</v>
      </c>
      <c r="C486" s="41" t="s">
        <v>274</v>
      </c>
      <c r="D486" s="30" t="s">
        <v>109</v>
      </c>
      <c r="E486" s="30" t="s">
        <v>109</v>
      </c>
      <c r="F486" s="30" t="s">
        <v>109</v>
      </c>
      <c r="G486" s="30" t="s">
        <v>109</v>
      </c>
      <c r="H486" s="30" t="s">
        <v>109</v>
      </c>
      <c r="I486" s="30" t="s">
        <v>109</v>
      </c>
      <c r="J486" s="30" t="s">
        <v>109</v>
      </c>
      <c r="K486" s="30" t="s">
        <v>109</v>
      </c>
      <c r="L486" s="30" t="s">
        <v>109</v>
      </c>
      <c r="M486" s="30" t="s">
        <v>109</v>
      </c>
      <c r="N486" s="30" t="s">
        <v>98</v>
      </c>
      <c r="O486" s="30" t="s">
        <v>109</v>
      </c>
      <c r="P486" s="30" t="s">
        <v>109</v>
      </c>
      <c r="Q486" s="30" t="s">
        <v>109</v>
      </c>
      <c r="R486" s="30" t="s">
        <v>109</v>
      </c>
      <c r="S486" s="30" t="s">
        <v>109</v>
      </c>
      <c r="T486" s="30" t="s">
        <v>109</v>
      </c>
      <c r="U486" s="30" t="s">
        <v>109</v>
      </c>
      <c r="V486" s="30" t="s">
        <v>109</v>
      </c>
      <c r="W486" s="31" t="s">
        <v>109</v>
      </c>
      <c r="X486" s="56">
        <f t="shared" si="85"/>
        <v>19</v>
      </c>
      <c r="Y486" s="45">
        <f t="shared" si="86"/>
        <v>0</v>
      </c>
    </row>
    <row r="487">
      <c r="A487" s="41" t="s">
        <v>748</v>
      </c>
      <c r="B487" s="62">
        <v>3.0</v>
      </c>
      <c r="C487" s="41" t="s">
        <v>750</v>
      </c>
      <c r="D487" s="30" t="s">
        <v>109</v>
      </c>
      <c r="E487" s="30" t="s">
        <v>109</v>
      </c>
      <c r="F487" s="30" t="s">
        <v>109</v>
      </c>
      <c r="G487" s="30" t="s">
        <v>109</v>
      </c>
      <c r="H487" s="30" t="s">
        <v>109</v>
      </c>
      <c r="I487" s="30" t="s">
        <v>109</v>
      </c>
      <c r="J487" s="30" t="s">
        <v>109</v>
      </c>
      <c r="K487" s="30" t="s">
        <v>109</v>
      </c>
      <c r="L487" s="30" t="s">
        <v>109</v>
      </c>
      <c r="M487" s="30" t="s">
        <v>109</v>
      </c>
      <c r="N487" s="30" t="s">
        <v>98</v>
      </c>
      <c r="O487" s="30" t="s">
        <v>109</v>
      </c>
      <c r="P487" s="30" t="s">
        <v>109</v>
      </c>
      <c r="Q487" s="30" t="s">
        <v>109</v>
      </c>
      <c r="R487" s="30" t="s">
        <v>109</v>
      </c>
      <c r="S487" s="30" t="s">
        <v>109</v>
      </c>
      <c r="T487" s="30" t="s">
        <v>109</v>
      </c>
      <c r="U487" s="30" t="s">
        <v>109</v>
      </c>
      <c r="V487" s="30" t="s">
        <v>109</v>
      </c>
      <c r="W487" s="31" t="s">
        <v>109</v>
      </c>
      <c r="X487" s="56">
        <f t="shared" si="85"/>
        <v>19</v>
      </c>
      <c r="Y487" s="45">
        <f t="shared" si="86"/>
        <v>0</v>
      </c>
    </row>
    <row r="488">
      <c r="A488" s="21"/>
      <c r="B488" s="63" t="s">
        <v>751</v>
      </c>
      <c r="C488" s="38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3"/>
      <c r="X488" s="42"/>
      <c r="Y488" s="42"/>
    </row>
    <row r="489">
      <c r="A489" s="41" t="s">
        <v>751</v>
      </c>
      <c r="B489" s="62">
        <v>1.0</v>
      </c>
      <c r="C489" s="41" t="s">
        <v>752</v>
      </c>
      <c r="D489" s="30" t="s">
        <v>334</v>
      </c>
      <c r="E489" s="30" t="s">
        <v>334</v>
      </c>
      <c r="F489" s="30" t="s">
        <v>334</v>
      </c>
      <c r="G489" s="30" t="s">
        <v>334</v>
      </c>
      <c r="H489" s="30" t="s">
        <v>334</v>
      </c>
      <c r="I489" s="30" t="s">
        <v>334</v>
      </c>
      <c r="J489" s="30" t="s">
        <v>334</v>
      </c>
      <c r="K489" s="30" t="s">
        <v>334</v>
      </c>
      <c r="L489" s="30" t="s">
        <v>334</v>
      </c>
      <c r="M489" s="30" t="s">
        <v>334</v>
      </c>
      <c r="N489" s="30" t="s">
        <v>334</v>
      </c>
      <c r="O489" s="30" t="s">
        <v>334</v>
      </c>
      <c r="P489" s="30" t="s">
        <v>334</v>
      </c>
      <c r="Q489" s="30" t="s">
        <v>334</v>
      </c>
      <c r="R489" s="30" t="s">
        <v>334</v>
      </c>
      <c r="S489" s="30" t="s">
        <v>334</v>
      </c>
      <c r="T489" s="30" t="s">
        <v>334</v>
      </c>
      <c r="U489" s="30" t="s">
        <v>334</v>
      </c>
      <c r="V489" s="30" t="s">
        <v>334</v>
      </c>
      <c r="W489" s="31" t="s">
        <v>109</v>
      </c>
      <c r="X489" s="56">
        <f t="shared" ref="X489:X496" si="87">countif(D489:M489,"Y")+countif(O489:W489,"Y")</f>
        <v>1</v>
      </c>
      <c r="Y489" s="45">
        <f t="shared" ref="Y489:Y496" si="88">COUNTIF(D489:M489,"N")+COUNTIF(O489:W489,"N")</f>
        <v>0</v>
      </c>
    </row>
    <row r="490">
      <c r="A490" s="41" t="s">
        <v>751</v>
      </c>
      <c r="B490" s="62">
        <v>2.0</v>
      </c>
      <c r="C490" s="41" t="s">
        <v>753</v>
      </c>
      <c r="D490" s="30" t="s">
        <v>98</v>
      </c>
      <c r="E490" s="30" t="s">
        <v>98</v>
      </c>
      <c r="F490" s="30" t="s">
        <v>98</v>
      </c>
      <c r="G490" s="30" t="s">
        <v>98</v>
      </c>
      <c r="H490" s="30" t="s">
        <v>98</v>
      </c>
      <c r="I490" s="30" t="s">
        <v>98</v>
      </c>
      <c r="J490" s="30" t="s">
        <v>98</v>
      </c>
      <c r="K490" s="30" t="s">
        <v>109</v>
      </c>
      <c r="L490" s="30" t="s">
        <v>98</v>
      </c>
      <c r="M490" s="30" t="s">
        <v>98</v>
      </c>
      <c r="N490" s="30" t="s">
        <v>109</v>
      </c>
      <c r="O490" s="30" t="s">
        <v>98</v>
      </c>
      <c r="P490" s="30" t="s">
        <v>204</v>
      </c>
      <c r="Q490" s="30" t="s">
        <v>204</v>
      </c>
      <c r="R490" s="30" t="s">
        <v>204</v>
      </c>
      <c r="S490" s="30" t="s">
        <v>204</v>
      </c>
      <c r="T490" s="30" t="s">
        <v>204</v>
      </c>
      <c r="U490" s="30" t="s">
        <v>204</v>
      </c>
      <c r="V490" s="30" t="s">
        <v>204</v>
      </c>
      <c r="W490" s="31" t="s">
        <v>204</v>
      </c>
      <c r="X490" s="56">
        <f t="shared" si="87"/>
        <v>1</v>
      </c>
      <c r="Y490" s="45">
        <f t="shared" si="88"/>
        <v>10</v>
      </c>
    </row>
    <row r="491">
      <c r="A491" s="41" t="s">
        <v>751</v>
      </c>
      <c r="B491" s="62">
        <v>3.0</v>
      </c>
      <c r="C491" s="41" t="s">
        <v>754</v>
      </c>
      <c r="D491" s="30" t="s">
        <v>98</v>
      </c>
      <c r="E491" s="30" t="s">
        <v>109</v>
      </c>
      <c r="F491" s="30" t="s">
        <v>98</v>
      </c>
      <c r="G491" s="30" t="s">
        <v>98</v>
      </c>
      <c r="H491" s="30" t="s">
        <v>98</v>
      </c>
      <c r="I491" s="30" t="s">
        <v>98</v>
      </c>
      <c r="J491" s="30" t="s">
        <v>98</v>
      </c>
      <c r="K491" s="30" t="s">
        <v>109</v>
      </c>
      <c r="L491" s="30" t="s">
        <v>98</v>
      </c>
      <c r="M491" s="30" t="s">
        <v>98</v>
      </c>
      <c r="N491" s="30" t="s">
        <v>109</v>
      </c>
      <c r="O491" s="30" t="s">
        <v>98</v>
      </c>
      <c r="P491" s="30" t="s">
        <v>109</v>
      </c>
      <c r="Q491" s="30" t="s">
        <v>98</v>
      </c>
      <c r="R491" s="30" t="s">
        <v>109</v>
      </c>
      <c r="S491" s="30" t="s">
        <v>109</v>
      </c>
      <c r="T491" s="30" t="s">
        <v>109</v>
      </c>
      <c r="U491" s="30" t="s">
        <v>109</v>
      </c>
      <c r="V491" s="30" t="s">
        <v>98</v>
      </c>
      <c r="W491" s="31" t="s">
        <v>98</v>
      </c>
      <c r="X491" s="56">
        <f t="shared" si="87"/>
        <v>7</v>
      </c>
      <c r="Y491" s="45">
        <f t="shared" si="88"/>
        <v>12</v>
      </c>
    </row>
    <row r="492">
      <c r="A492" s="41" t="s">
        <v>751</v>
      </c>
      <c r="B492" s="62">
        <v>4.0</v>
      </c>
      <c r="C492" s="41" t="s">
        <v>276</v>
      </c>
      <c r="D492" s="30" t="s">
        <v>98</v>
      </c>
      <c r="E492" s="30" t="s">
        <v>98</v>
      </c>
      <c r="F492" s="30" t="s">
        <v>98</v>
      </c>
      <c r="G492" s="30" t="s">
        <v>98</v>
      </c>
      <c r="H492" s="30" t="s">
        <v>98</v>
      </c>
      <c r="I492" s="30" t="s">
        <v>98</v>
      </c>
      <c r="J492" s="30" t="s">
        <v>98</v>
      </c>
      <c r="K492" s="30" t="s">
        <v>109</v>
      </c>
      <c r="L492" s="30" t="s">
        <v>98</v>
      </c>
      <c r="M492" s="30" t="s">
        <v>98</v>
      </c>
      <c r="N492" s="30" t="s">
        <v>109</v>
      </c>
      <c r="O492" s="30" t="s">
        <v>98</v>
      </c>
      <c r="P492" s="30" t="s">
        <v>109</v>
      </c>
      <c r="Q492" s="30" t="s">
        <v>98</v>
      </c>
      <c r="R492" s="30" t="s">
        <v>98</v>
      </c>
      <c r="S492" s="30" t="s">
        <v>98</v>
      </c>
      <c r="T492" s="30" t="s">
        <v>98</v>
      </c>
      <c r="U492" s="30" t="s">
        <v>98</v>
      </c>
      <c r="V492" s="30" t="s">
        <v>98</v>
      </c>
      <c r="W492" s="31" t="s">
        <v>98</v>
      </c>
      <c r="X492" s="56">
        <f t="shared" si="87"/>
        <v>2</v>
      </c>
      <c r="Y492" s="45">
        <f t="shared" si="88"/>
        <v>17</v>
      </c>
    </row>
    <row r="493">
      <c r="A493" s="41" t="s">
        <v>751</v>
      </c>
      <c r="B493" s="62">
        <v>5.0</v>
      </c>
      <c r="C493" s="41" t="s">
        <v>755</v>
      </c>
      <c r="D493" s="30" t="s">
        <v>109</v>
      </c>
      <c r="E493" s="30" t="s">
        <v>109</v>
      </c>
      <c r="F493" s="30" t="s">
        <v>109</v>
      </c>
      <c r="G493" s="30" t="s">
        <v>109</v>
      </c>
      <c r="H493" s="30" t="s">
        <v>109</v>
      </c>
      <c r="I493" s="30" t="s">
        <v>109</v>
      </c>
      <c r="J493" s="30" t="s">
        <v>109</v>
      </c>
      <c r="K493" s="30" t="s">
        <v>109</v>
      </c>
      <c r="L493" s="30" t="s">
        <v>109</v>
      </c>
      <c r="M493" s="30" t="s">
        <v>109</v>
      </c>
      <c r="N493" s="30" t="s">
        <v>98</v>
      </c>
      <c r="O493" s="30" t="s">
        <v>109</v>
      </c>
      <c r="P493" s="30" t="s">
        <v>109</v>
      </c>
      <c r="Q493" s="30" t="s">
        <v>109</v>
      </c>
      <c r="R493" s="30" t="s">
        <v>109</v>
      </c>
      <c r="S493" s="30" t="s">
        <v>109</v>
      </c>
      <c r="T493" s="30" t="s">
        <v>109</v>
      </c>
      <c r="U493" s="30" t="s">
        <v>109</v>
      </c>
      <c r="V493" s="30" t="s">
        <v>109</v>
      </c>
      <c r="W493" s="31" t="s">
        <v>109</v>
      </c>
      <c r="X493" s="56">
        <f t="shared" si="87"/>
        <v>19</v>
      </c>
      <c r="Y493" s="45">
        <f t="shared" si="88"/>
        <v>0</v>
      </c>
    </row>
    <row r="494">
      <c r="A494" s="41" t="s">
        <v>751</v>
      </c>
      <c r="B494" s="62">
        <v>6.0</v>
      </c>
      <c r="C494" s="41" t="s">
        <v>756</v>
      </c>
      <c r="D494" s="30" t="s">
        <v>109</v>
      </c>
      <c r="E494" s="30" t="s">
        <v>109</v>
      </c>
      <c r="F494" s="30" t="s">
        <v>109</v>
      </c>
      <c r="G494" s="30" t="s">
        <v>109</v>
      </c>
      <c r="H494" s="30" t="s">
        <v>109</v>
      </c>
      <c r="I494" s="30" t="s">
        <v>109</v>
      </c>
      <c r="J494" s="30" t="s">
        <v>109</v>
      </c>
      <c r="K494" s="30" t="s">
        <v>109</v>
      </c>
      <c r="L494" s="30" t="s">
        <v>109</v>
      </c>
      <c r="M494" s="30" t="s">
        <v>109</v>
      </c>
      <c r="N494" s="30" t="s">
        <v>109</v>
      </c>
      <c r="O494" s="30" t="s">
        <v>109</v>
      </c>
      <c r="P494" s="30" t="s">
        <v>109</v>
      </c>
      <c r="Q494" s="30" t="s">
        <v>109</v>
      </c>
      <c r="R494" s="30" t="s">
        <v>109</v>
      </c>
      <c r="S494" s="30" t="s">
        <v>109</v>
      </c>
      <c r="T494" s="30" t="s">
        <v>109</v>
      </c>
      <c r="U494" s="30" t="s">
        <v>109</v>
      </c>
      <c r="V494" s="30" t="s">
        <v>109</v>
      </c>
      <c r="W494" s="31" t="s">
        <v>109</v>
      </c>
      <c r="X494" s="56">
        <f t="shared" si="87"/>
        <v>19</v>
      </c>
      <c r="Y494" s="45">
        <f t="shared" si="88"/>
        <v>0</v>
      </c>
    </row>
    <row r="495">
      <c r="A495" s="41" t="s">
        <v>751</v>
      </c>
      <c r="B495" s="62">
        <v>7.0</v>
      </c>
      <c r="C495" s="41" t="s">
        <v>277</v>
      </c>
      <c r="D495" s="30" t="s">
        <v>109</v>
      </c>
      <c r="E495" s="30" t="s">
        <v>109</v>
      </c>
      <c r="F495" s="30" t="s">
        <v>109</v>
      </c>
      <c r="G495" s="30" t="s">
        <v>109</v>
      </c>
      <c r="H495" s="30" t="s">
        <v>109</v>
      </c>
      <c r="I495" s="30" t="s">
        <v>109</v>
      </c>
      <c r="J495" s="30" t="s">
        <v>109</v>
      </c>
      <c r="K495" s="30" t="s">
        <v>109</v>
      </c>
      <c r="L495" s="30" t="s">
        <v>109</v>
      </c>
      <c r="M495" s="30" t="s">
        <v>109</v>
      </c>
      <c r="N495" s="30" t="s">
        <v>98</v>
      </c>
      <c r="O495" s="30" t="s">
        <v>109</v>
      </c>
      <c r="P495" s="30" t="s">
        <v>109</v>
      </c>
      <c r="Q495" s="30" t="s">
        <v>109</v>
      </c>
      <c r="R495" s="30" t="s">
        <v>109</v>
      </c>
      <c r="S495" s="30" t="s">
        <v>109</v>
      </c>
      <c r="T495" s="30" t="s">
        <v>109</v>
      </c>
      <c r="U495" s="30" t="s">
        <v>109</v>
      </c>
      <c r="V495" s="30" t="s">
        <v>109</v>
      </c>
      <c r="W495" s="31" t="s">
        <v>109</v>
      </c>
      <c r="X495" s="56">
        <f t="shared" si="87"/>
        <v>19</v>
      </c>
      <c r="Y495" s="45">
        <f t="shared" si="88"/>
        <v>0</v>
      </c>
    </row>
    <row r="496">
      <c r="A496" s="41" t="s">
        <v>751</v>
      </c>
      <c r="B496" s="62">
        <v>8.0</v>
      </c>
      <c r="C496" s="41" t="s">
        <v>757</v>
      </c>
      <c r="D496" s="30" t="s">
        <v>109</v>
      </c>
      <c r="E496" s="30" t="s">
        <v>109</v>
      </c>
      <c r="F496" s="30" t="s">
        <v>109</v>
      </c>
      <c r="G496" s="30" t="s">
        <v>109</v>
      </c>
      <c r="H496" s="30" t="s">
        <v>109</v>
      </c>
      <c r="I496" s="30" t="s">
        <v>109</v>
      </c>
      <c r="J496" s="30" t="s">
        <v>109</v>
      </c>
      <c r="K496" s="30" t="s">
        <v>109</v>
      </c>
      <c r="L496" s="30" t="s">
        <v>109</v>
      </c>
      <c r="M496" s="30" t="s">
        <v>109</v>
      </c>
      <c r="N496" s="30" t="s">
        <v>98</v>
      </c>
      <c r="O496" s="30" t="s">
        <v>109</v>
      </c>
      <c r="P496" s="30" t="s">
        <v>109</v>
      </c>
      <c r="Q496" s="30" t="s">
        <v>109</v>
      </c>
      <c r="R496" s="30" t="s">
        <v>109</v>
      </c>
      <c r="S496" s="30" t="s">
        <v>109</v>
      </c>
      <c r="T496" s="30" t="s">
        <v>109</v>
      </c>
      <c r="U496" s="30" t="s">
        <v>109</v>
      </c>
      <c r="V496" s="30" t="s">
        <v>109</v>
      </c>
      <c r="W496" s="31" t="s">
        <v>109</v>
      </c>
      <c r="X496" s="56">
        <f t="shared" si="87"/>
        <v>19</v>
      </c>
      <c r="Y496" s="45">
        <f t="shared" si="88"/>
        <v>0</v>
      </c>
    </row>
    <row r="497">
      <c r="A497" s="21"/>
      <c r="B497" s="63" t="s">
        <v>758</v>
      </c>
      <c r="C497" s="38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3"/>
      <c r="X497" s="42"/>
      <c r="Y497" s="42"/>
    </row>
    <row r="498">
      <c r="A498" s="41" t="s">
        <v>758</v>
      </c>
      <c r="B498" s="62">
        <v>0.0</v>
      </c>
      <c r="C498" s="41" t="s">
        <v>759</v>
      </c>
      <c r="D498" s="30" t="s">
        <v>109</v>
      </c>
      <c r="E498" s="30" t="s">
        <v>109</v>
      </c>
      <c r="F498" s="30" t="s">
        <v>109</v>
      </c>
      <c r="G498" s="30" t="s">
        <v>109</v>
      </c>
      <c r="H498" s="30" t="s">
        <v>109</v>
      </c>
      <c r="I498" s="30" t="s">
        <v>109</v>
      </c>
      <c r="J498" s="30" t="s">
        <v>109</v>
      </c>
      <c r="K498" s="30" t="s">
        <v>109</v>
      </c>
      <c r="L498" s="30" t="s">
        <v>109</v>
      </c>
      <c r="M498" s="30" t="s">
        <v>109</v>
      </c>
      <c r="N498" s="30" t="s">
        <v>98</v>
      </c>
      <c r="O498" s="30" t="s">
        <v>109</v>
      </c>
      <c r="P498" s="30" t="s">
        <v>109</v>
      </c>
      <c r="Q498" s="30" t="s">
        <v>109</v>
      </c>
      <c r="R498" s="30" t="s">
        <v>109</v>
      </c>
      <c r="S498" s="30" t="s">
        <v>109</v>
      </c>
      <c r="T498" s="30" t="s">
        <v>109</v>
      </c>
      <c r="U498" s="30" t="s">
        <v>109</v>
      </c>
      <c r="V498" s="30" t="s">
        <v>109</v>
      </c>
      <c r="W498" s="31" t="s">
        <v>109</v>
      </c>
      <c r="X498" s="56">
        <f>countif(D498:M498,"Y")+countif(O498:W498,"Y")</f>
        <v>19</v>
      </c>
      <c r="Y498" s="45">
        <f>COUNTIF(D498:M498,"N")+COUNTIF(O498:W498,"N")</f>
        <v>0</v>
      </c>
    </row>
    <row r="499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6"/>
      <c r="X499" s="45"/>
      <c r="Y499" s="45"/>
    </row>
    <row r="500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6"/>
      <c r="X500" s="45"/>
      <c r="Y500" s="45"/>
    </row>
    <row r="50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6"/>
      <c r="X501" s="45"/>
      <c r="Y501" s="45"/>
    </row>
    <row r="502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6"/>
      <c r="X502" s="45"/>
      <c r="Y502" s="45"/>
    </row>
    <row r="503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6"/>
      <c r="X503" s="45"/>
      <c r="Y503" s="45"/>
    </row>
    <row r="504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6"/>
      <c r="X504" s="45"/>
      <c r="Y504" s="45"/>
    </row>
    <row r="50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6"/>
      <c r="X505" s="45"/>
      <c r="Y505" s="45"/>
    </row>
    <row r="506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6"/>
      <c r="X506" s="45"/>
      <c r="Y506" s="45"/>
    </row>
    <row r="507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6"/>
      <c r="X507" s="45"/>
      <c r="Y507" s="45"/>
    </row>
    <row r="508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6"/>
      <c r="X508" s="45"/>
      <c r="Y508" s="45"/>
    </row>
    <row r="509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6"/>
      <c r="X509" s="45"/>
      <c r="Y509" s="45"/>
    </row>
    <row r="510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6"/>
      <c r="X510" s="45"/>
      <c r="Y510" s="45"/>
    </row>
    <row r="51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6"/>
      <c r="X511" s="45"/>
      <c r="Y511" s="45"/>
    </row>
    <row r="512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6"/>
      <c r="X512" s="45"/>
      <c r="Y512" s="45"/>
    </row>
    <row r="513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6"/>
      <c r="X513" s="45"/>
      <c r="Y513" s="45"/>
    </row>
    <row r="514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6"/>
      <c r="X514" s="45"/>
      <c r="Y514" s="45"/>
    </row>
    <row r="51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6"/>
      <c r="X515" s="45"/>
      <c r="Y515" s="45"/>
    </row>
    <row r="516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6"/>
      <c r="X516" s="45"/>
      <c r="Y516" s="45"/>
    </row>
    <row r="517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6"/>
      <c r="X517" s="45"/>
      <c r="Y517" s="45"/>
    </row>
    <row r="518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6"/>
      <c r="X518" s="45"/>
      <c r="Y518" s="45"/>
    </row>
    <row r="519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6"/>
      <c r="X519" s="45"/>
      <c r="Y519" s="45"/>
    </row>
    <row r="520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6"/>
      <c r="X520" s="45"/>
      <c r="Y520" s="45"/>
    </row>
    <row r="52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6"/>
      <c r="X521" s="45"/>
      <c r="Y521" s="45"/>
    </row>
    <row r="522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6"/>
      <c r="X522" s="45"/>
      <c r="Y522" s="45"/>
    </row>
    <row r="523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6"/>
      <c r="X523" s="45"/>
      <c r="Y523" s="45"/>
    </row>
    <row r="524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6"/>
      <c r="X524" s="45"/>
      <c r="Y524" s="45"/>
    </row>
    <row r="52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6"/>
      <c r="X525" s="45"/>
      <c r="Y525" s="45"/>
    </row>
    <row r="526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6"/>
      <c r="X526" s="45"/>
      <c r="Y526" s="45"/>
    </row>
    <row r="527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6"/>
      <c r="X527" s="45"/>
      <c r="Y527" s="45"/>
    </row>
    <row r="528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6"/>
      <c r="X528" s="45"/>
      <c r="Y528" s="45"/>
    </row>
    <row r="529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6"/>
      <c r="X529" s="45"/>
      <c r="Y529" s="45"/>
    </row>
    <row r="530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6"/>
      <c r="X530" s="45"/>
      <c r="Y530" s="45"/>
    </row>
    <row r="53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6"/>
      <c r="X531" s="45"/>
      <c r="Y531" s="45"/>
    </row>
    <row r="532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6"/>
      <c r="X532" s="45"/>
      <c r="Y532" s="45"/>
    </row>
    <row r="533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6"/>
      <c r="X533" s="45"/>
      <c r="Y533" s="45"/>
    </row>
    <row r="534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6"/>
      <c r="X534" s="45"/>
      <c r="Y534" s="45"/>
    </row>
    <row r="53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6"/>
      <c r="X535" s="45"/>
      <c r="Y535" s="45"/>
    </row>
    <row r="536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6"/>
      <c r="X536" s="45"/>
      <c r="Y536" s="45"/>
    </row>
    <row r="537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6"/>
      <c r="X537" s="45"/>
      <c r="Y537" s="45"/>
    </row>
    <row r="538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6"/>
      <c r="X538" s="45"/>
      <c r="Y538" s="45"/>
    </row>
    <row r="539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6"/>
      <c r="X539" s="45"/>
      <c r="Y539" s="45"/>
    </row>
    <row r="540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6"/>
      <c r="X540" s="45"/>
      <c r="Y540" s="45"/>
    </row>
    <row r="54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6"/>
      <c r="X541" s="45"/>
      <c r="Y541" s="45"/>
    </row>
    <row r="542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6"/>
      <c r="X542" s="45"/>
      <c r="Y542" s="45"/>
    </row>
    <row r="543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6"/>
      <c r="X543" s="45"/>
      <c r="Y543" s="45"/>
    </row>
    <row r="544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6"/>
      <c r="X544" s="45"/>
      <c r="Y544" s="45"/>
    </row>
    <row r="54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6"/>
      <c r="X545" s="45"/>
      <c r="Y545" s="45"/>
    </row>
    <row r="546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6"/>
      <c r="X546" s="45"/>
      <c r="Y546" s="45"/>
    </row>
    <row r="547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6"/>
      <c r="X547" s="45"/>
      <c r="Y547" s="45"/>
    </row>
    <row r="548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6"/>
      <c r="X548" s="45"/>
      <c r="Y548" s="45"/>
    </row>
    <row r="549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6"/>
      <c r="X549" s="45"/>
      <c r="Y549" s="45"/>
    </row>
    <row r="550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6"/>
      <c r="X550" s="45"/>
      <c r="Y550" s="45"/>
    </row>
    <row r="55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6"/>
      <c r="X551" s="45"/>
      <c r="Y551" s="45"/>
    </row>
    <row r="552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6"/>
      <c r="X552" s="45"/>
      <c r="Y552" s="45"/>
    </row>
    <row r="553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6"/>
      <c r="X553" s="45"/>
      <c r="Y553" s="45"/>
    </row>
    <row r="554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6"/>
      <c r="X554" s="45"/>
      <c r="Y554" s="45"/>
    </row>
    <row r="55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6"/>
      <c r="X555" s="45"/>
      <c r="Y555" s="45"/>
    </row>
    <row r="556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6"/>
      <c r="X556" s="45"/>
      <c r="Y556" s="45"/>
    </row>
    <row r="557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6"/>
      <c r="X557" s="45"/>
      <c r="Y557" s="45"/>
    </row>
    <row r="558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6"/>
      <c r="X558" s="45"/>
      <c r="Y558" s="45"/>
    </row>
    <row r="559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6"/>
      <c r="X559" s="45"/>
      <c r="Y559" s="45"/>
    </row>
    <row r="560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6"/>
      <c r="X560" s="45"/>
      <c r="Y560" s="45"/>
    </row>
    <row r="56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6"/>
      <c r="X561" s="45"/>
      <c r="Y561" s="45"/>
    </row>
    <row r="562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6"/>
      <c r="X562" s="45"/>
      <c r="Y562" s="45"/>
    </row>
    <row r="563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6"/>
      <c r="X563" s="45"/>
      <c r="Y563" s="45"/>
    </row>
    <row r="564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6"/>
      <c r="X564" s="45"/>
      <c r="Y564" s="45"/>
    </row>
    <row r="56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6"/>
      <c r="X565" s="45"/>
      <c r="Y565" s="45"/>
    </row>
    <row r="566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6"/>
      <c r="X566" s="45"/>
      <c r="Y566" s="45"/>
    </row>
    <row r="567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6"/>
      <c r="X567" s="45"/>
      <c r="Y567" s="45"/>
    </row>
    <row r="568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6"/>
      <c r="X568" s="45"/>
      <c r="Y568" s="45"/>
    </row>
    <row r="569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6"/>
      <c r="X569" s="45"/>
      <c r="Y569" s="45"/>
    </row>
    <row r="570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6"/>
      <c r="X570" s="45"/>
      <c r="Y570" s="45"/>
    </row>
    <row r="57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6"/>
      <c r="X571" s="45"/>
      <c r="Y571" s="45"/>
    </row>
    <row r="572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6"/>
      <c r="X572" s="45"/>
      <c r="Y572" s="45"/>
    </row>
    <row r="573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6"/>
      <c r="X573" s="45"/>
      <c r="Y573" s="45"/>
    </row>
    <row r="574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6"/>
      <c r="X574" s="45"/>
      <c r="Y574" s="45"/>
    </row>
    <row r="57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6"/>
      <c r="X575" s="45"/>
      <c r="Y575" s="45"/>
    </row>
    <row r="576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6"/>
      <c r="X576" s="45"/>
      <c r="Y576" s="45"/>
    </row>
    <row r="577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6"/>
      <c r="X577" s="45"/>
      <c r="Y577" s="45"/>
    </row>
    <row r="578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6"/>
      <c r="X578" s="45"/>
      <c r="Y578" s="45"/>
    </row>
    <row r="579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6"/>
      <c r="X579" s="45"/>
      <c r="Y579" s="45"/>
    </row>
    <row r="580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6"/>
      <c r="X580" s="45"/>
      <c r="Y580" s="45"/>
    </row>
    <row r="58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6"/>
      <c r="X581" s="45"/>
      <c r="Y581" s="45"/>
    </row>
    <row r="582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6"/>
      <c r="X582" s="45"/>
      <c r="Y582" s="45"/>
    </row>
    <row r="583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6"/>
      <c r="X583" s="45"/>
      <c r="Y583" s="45"/>
    </row>
    <row r="584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6"/>
      <c r="X584" s="45"/>
      <c r="Y584" s="45"/>
    </row>
    <row r="58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6"/>
      <c r="X585" s="45"/>
      <c r="Y585" s="45"/>
    </row>
    <row r="586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6"/>
      <c r="X586" s="45"/>
      <c r="Y586" s="45"/>
    </row>
    <row r="587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6"/>
      <c r="X587" s="45"/>
      <c r="Y587" s="45"/>
    </row>
    <row r="588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6"/>
      <c r="X588" s="45"/>
      <c r="Y588" s="45"/>
    </row>
    <row r="589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6"/>
      <c r="X589" s="45"/>
      <c r="Y589" s="45"/>
    </row>
    <row r="590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6"/>
      <c r="X590" s="45"/>
      <c r="Y590" s="45"/>
    </row>
    <row r="59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6"/>
      <c r="X591" s="45"/>
      <c r="Y591" s="45"/>
    </row>
    <row r="592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6"/>
      <c r="X592" s="45"/>
      <c r="Y592" s="45"/>
    </row>
    <row r="593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6"/>
      <c r="X593" s="45"/>
      <c r="Y593" s="45"/>
    </row>
    <row r="594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6"/>
      <c r="X594" s="45"/>
      <c r="Y594" s="45"/>
    </row>
    <row r="59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6"/>
      <c r="X595" s="45"/>
      <c r="Y595" s="45"/>
    </row>
    <row r="596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6"/>
      <c r="X596" s="45"/>
      <c r="Y596" s="45"/>
    </row>
    <row r="597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6"/>
      <c r="X597" s="45"/>
      <c r="Y597" s="45"/>
    </row>
    <row r="598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6"/>
      <c r="X598" s="45"/>
      <c r="Y598" s="45"/>
    </row>
    <row r="599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6"/>
      <c r="X599" s="45"/>
      <c r="Y599" s="45"/>
    </row>
    <row r="600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6"/>
      <c r="X600" s="45"/>
      <c r="Y600" s="45"/>
    </row>
    <row r="60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6"/>
      <c r="X601" s="45"/>
      <c r="Y601" s="45"/>
    </row>
    <row r="602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6"/>
      <c r="X602" s="45"/>
      <c r="Y602" s="45"/>
    </row>
    <row r="603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6"/>
      <c r="X603" s="45"/>
      <c r="Y603" s="45"/>
    </row>
    <row r="604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6"/>
      <c r="X604" s="45"/>
      <c r="Y604" s="45"/>
    </row>
    <row r="60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6"/>
      <c r="X605" s="45"/>
      <c r="Y605" s="45"/>
    </row>
    <row r="606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6"/>
      <c r="X606" s="45"/>
      <c r="Y606" s="45"/>
    </row>
    <row r="607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6"/>
      <c r="X607" s="45"/>
      <c r="Y607" s="45"/>
    </row>
    <row r="608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6"/>
      <c r="X608" s="45"/>
      <c r="Y608" s="45"/>
    </row>
    <row r="609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6"/>
      <c r="X609" s="45"/>
      <c r="Y609" s="45"/>
    </row>
    <row r="610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6"/>
      <c r="X610" s="45"/>
      <c r="Y610" s="45"/>
    </row>
    <row r="61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6"/>
      <c r="X611" s="45"/>
      <c r="Y611" s="45"/>
    </row>
    <row r="612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6"/>
      <c r="X612" s="45"/>
      <c r="Y612" s="45"/>
    </row>
    <row r="613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6"/>
      <c r="X613" s="45"/>
      <c r="Y613" s="45"/>
    </row>
    <row r="614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6"/>
      <c r="X614" s="45"/>
      <c r="Y614" s="45"/>
    </row>
    <row r="61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6"/>
      <c r="X615" s="45"/>
      <c r="Y615" s="45"/>
    </row>
    <row r="616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6"/>
      <c r="X616" s="45"/>
      <c r="Y616" s="45"/>
    </row>
    <row r="617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6"/>
      <c r="X617" s="45"/>
      <c r="Y617" s="45"/>
    </row>
    <row r="618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6"/>
      <c r="X618" s="45"/>
      <c r="Y618" s="45"/>
    </row>
    <row r="619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6"/>
      <c r="X619" s="45"/>
      <c r="Y619" s="45"/>
    </row>
    <row r="620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6"/>
      <c r="X620" s="45"/>
      <c r="Y620" s="45"/>
    </row>
    <row r="62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6"/>
      <c r="X621" s="45"/>
      <c r="Y621" s="45"/>
    </row>
    <row r="622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6"/>
      <c r="X622" s="45"/>
      <c r="Y622" s="45"/>
    </row>
    <row r="623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6"/>
      <c r="X623" s="45"/>
      <c r="Y623" s="45"/>
    </row>
    <row r="624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6"/>
      <c r="X624" s="45"/>
      <c r="Y624" s="45"/>
    </row>
    <row r="62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6"/>
      <c r="X625" s="45"/>
      <c r="Y625" s="45"/>
    </row>
    <row r="626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6"/>
      <c r="X626" s="45"/>
      <c r="Y626" s="45"/>
    </row>
    <row r="627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6"/>
      <c r="X627" s="45"/>
      <c r="Y627" s="45"/>
    </row>
    <row r="628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6"/>
      <c r="X628" s="45"/>
      <c r="Y628" s="45"/>
    </row>
    <row r="629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6"/>
      <c r="X629" s="45"/>
      <c r="Y629" s="45"/>
    </row>
    <row r="630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6"/>
      <c r="X630" s="45"/>
      <c r="Y630" s="45"/>
    </row>
    <row r="63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6"/>
      <c r="X631" s="45"/>
      <c r="Y631" s="45"/>
    </row>
    <row r="632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6"/>
      <c r="X632" s="45"/>
      <c r="Y632" s="45"/>
    </row>
    <row r="633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6"/>
      <c r="X633" s="45"/>
      <c r="Y633" s="45"/>
    </row>
    <row r="634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6"/>
      <c r="X634" s="45"/>
      <c r="Y634" s="45"/>
    </row>
    <row r="63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6"/>
      <c r="X635" s="45"/>
      <c r="Y635" s="45"/>
    </row>
    <row r="636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6"/>
      <c r="X636" s="45"/>
      <c r="Y636" s="45"/>
    </row>
    <row r="637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6"/>
      <c r="X637" s="45"/>
      <c r="Y637" s="45"/>
    </row>
    <row r="638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6"/>
      <c r="X638" s="45"/>
      <c r="Y638" s="45"/>
    </row>
    <row r="639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6"/>
      <c r="X639" s="45"/>
      <c r="Y639" s="45"/>
    </row>
    <row r="640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6"/>
      <c r="X640" s="45"/>
      <c r="Y640" s="45"/>
    </row>
    <row r="64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6"/>
      <c r="X641" s="45"/>
      <c r="Y641" s="45"/>
    </row>
    <row r="642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6"/>
      <c r="X642" s="45"/>
      <c r="Y642" s="45"/>
    </row>
    <row r="643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6"/>
      <c r="X643" s="45"/>
      <c r="Y643" s="45"/>
    </row>
    <row r="644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6"/>
      <c r="X644" s="45"/>
      <c r="Y644" s="45"/>
    </row>
    <row r="64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6"/>
      <c r="X645" s="45"/>
      <c r="Y645" s="45"/>
    </row>
    <row r="646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6"/>
      <c r="X646" s="45"/>
      <c r="Y646" s="45"/>
    </row>
    <row r="647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6"/>
      <c r="X647" s="45"/>
      <c r="Y647" s="45"/>
    </row>
    <row r="648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6"/>
      <c r="X648" s="45"/>
      <c r="Y648" s="45"/>
    </row>
    <row r="649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6"/>
      <c r="X649" s="45"/>
      <c r="Y649" s="45"/>
    </row>
    <row r="650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6"/>
      <c r="X650" s="45"/>
      <c r="Y650" s="45"/>
    </row>
    <row r="65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6"/>
      <c r="X651" s="45"/>
      <c r="Y651" s="45"/>
    </row>
    <row r="652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6"/>
      <c r="X652" s="45"/>
      <c r="Y652" s="45"/>
    </row>
    <row r="653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6"/>
      <c r="X653" s="45"/>
      <c r="Y653" s="45"/>
    </row>
    <row r="654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6"/>
      <c r="X654" s="45"/>
      <c r="Y654" s="45"/>
    </row>
    <row r="65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6"/>
      <c r="X655" s="45"/>
      <c r="Y655" s="45"/>
    </row>
    <row r="656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6"/>
      <c r="X656" s="45"/>
      <c r="Y656" s="45"/>
    </row>
    <row r="657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6"/>
      <c r="X657" s="45"/>
      <c r="Y657" s="45"/>
    </row>
    <row r="658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6"/>
      <c r="X658" s="45"/>
      <c r="Y658" s="45"/>
    </row>
    <row r="659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6"/>
      <c r="X659" s="45"/>
      <c r="Y659" s="45"/>
    </row>
    <row r="660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6"/>
      <c r="X660" s="45"/>
      <c r="Y660" s="45"/>
    </row>
    <row r="66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6"/>
      <c r="X661" s="45"/>
      <c r="Y661" s="45"/>
    </row>
    <row r="662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6"/>
      <c r="X662" s="45"/>
      <c r="Y662" s="45"/>
    </row>
    <row r="663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6"/>
      <c r="X663" s="45"/>
      <c r="Y663" s="45"/>
    </row>
    <row r="664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6"/>
      <c r="X664" s="45"/>
      <c r="Y664" s="45"/>
    </row>
    <row r="66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6"/>
      <c r="X665" s="45"/>
      <c r="Y665" s="45"/>
    </row>
    <row r="666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6"/>
      <c r="X666" s="45"/>
      <c r="Y666" s="45"/>
    </row>
    <row r="667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6"/>
      <c r="X667" s="45"/>
      <c r="Y667" s="45"/>
    </row>
    <row r="668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6"/>
      <c r="X668" s="45"/>
      <c r="Y668" s="45"/>
    </row>
    <row r="669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6"/>
      <c r="X669" s="45"/>
      <c r="Y669" s="45"/>
    </row>
    <row r="670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6"/>
      <c r="X670" s="45"/>
      <c r="Y670" s="45"/>
    </row>
    <row r="67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6"/>
      <c r="X671" s="45"/>
      <c r="Y671" s="45"/>
    </row>
    <row r="672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6"/>
      <c r="X672" s="45"/>
      <c r="Y672" s="45"/>
    </row>
    <row r="673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6"/>
      <c r="X673" s="45"/>
      <c r="Y673" s="45"/>
    </row>
    <row r="674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6"/>
      <c r="X674" s="45"/>
      <c r="Y674" s="45"/>
    </row>
    <row r="67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6"/>
      <c r="X675" s="45"/>
      <c r="Y675" s="45"/>
    </row>
    <row r="676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6"/>
      <c r="X676" s="45"/>
      <c r="Y676" s="45"/>
    </row>
    <row r="677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6"/>
      <c r="X677" s="45"/>
      <c r="Y677" s="45"/>
    </row>
    <row r="678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6"/>
      <c r="X678" s="45"/>
      <c r="Y678" s="45"/>
    </row>
    <row r="679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6"/>
      <c r="X679" s="45"/>
      <c r="Y679" s="45"/>
    </row>
    <row r="680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6"/>
      <c r="X680" s="45"/>
      <c r="Y680" s="45"/>
    </row>
    <row r="68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6"/>
      <c r="X681" s="45"/>
      <c r="Y681" s="45"/>
    </row>
    <row r="682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6"/>
      <c r="X682" s="45"/>
      <c r="Y682" s="45"/>
    </row>
    <row r="683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6"/>
      <c r="X683" s="45"/>
      <c r="Y683" s="45"/>
    </row>
    <row r="684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6"/>
      <c r="X684" s="45"/>
      <c r="Y684" s="45"/>
    </row>
    <row r="68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6"/>
      <c r="X685" s="45"/>
      <c r="Y685" s="45"/>
    </row>
    <row r="686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6"/>
      <c r="X686" s="45"/>
      <c r="Y686" s="45"/>
    </row>
    <row r="687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6"/>
      <c r="X687" s="45"/>
      <c r="Y687" s="45"/>
    </row>
    <row r="688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6"/>
      <c r="X688" s="45"/>
      <c r="Y688" s="45"/>
    </row>
    <row r="689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6"/>
      <c r="X689" s="45"/>
      <c r="Y689" s="45"/>
    </row>
    <row r="690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6"/>
      <c r="X690" s="45"/>
      <c r="Y690" s="45"/>
    </row>
    <row r="69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6"/>
      <c r="X691" s="45"/>
      <c r="Y691" s="45"/>
    </row>
    <row r="692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6"/>
      <c r="X692" s="45"/>
      <c r="Y692" s="45"/>
    </row>
    <row r="693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6"/>
      <c r="X693" s="45"/>
      <c r="Y693" s="45"/>
    </row>
    <row r="694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6"/>
      <c r="X694" s="45"/>
      <c r="Y694" s="45"/>
    </row>
    <row r="69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6"/>
      <c r="X695" s="45"/>
      <c r="Y695" s="45"/>
    </row>
    <row r="696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6"/>
      <c r="X696" s="45"/>
      <c r="Y696" s="45"/>
    </row>
    <row r="697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6"/>
      <c r="X697" s="45"/>
      <c r="Y697" s="45"/>
    </row>
    <row r="698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6"/>
      <c r="X698" s="45"/>
      <c r="Y698" s="45"/>
    </row>
    <row r="699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6"/>
      <c r="X699" s="45"/>
      <c r="Y699" s="45"/>
    </row>
    <row r="700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6"/>
      <c r="X700" s="45"/>
      <c r="Y700" s="45"/>
    </row>
    <row r="70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6"/>
      <c r="X701" s="45"/>
      <c r="Y701" s="45"/>
    </row>
    <row r="702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6"/>
      <c r="X702" s="45"/>
      <c r="Y702" s="45"/>
    </row>
    <row r="703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6"/>
      <c r="X703" s="45"/>
      <c r="Y703" s="45"/>
    </row>
    <row r="704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6"/>
      <c r="X704" s="45"/>
      <c r="Y704" s="45"/>
    </row>
    <row r="70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45"/>
      <c r="Y705" s="45"/>
    </row>
    <row r="706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6"/>
      <c r="X706" s="45"/>
      <c r="Y706" s="45"/>
    </row>
    <row r="707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6"/>
      <c r="X707" s="45"/>
      <c r="Y707" s="45"/>
    </row>
    <row r="708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6"/>
      <c r="X708" s="45"/>
      <c r="Y708" s="45"/>
    </row>
    <row r="709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6"/>
      <c r="X709" s="45"/>
      <c r="Y709" s="45"/>
    </row>
    <row r="710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6"/>
      <c r="X710" s="45"/>
      <c r="Y710" s="45"/>
    </row>
    <row r="71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6"/>
      <c r="X711" s="45"/>
      <c r="Y711" s="45"/>
    </row>
    <row r="712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6"/>
      <c r="X712" s="45"/>
      <c r="Y712" s="45"/>
    </row>
    <row r="713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6"/>
      <c r="X713" s="45"/>
      <c r="Y713" s="45"/>
    </row>
    <row r="714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6"/>
      <c r="X714" s="45"/>
      <c r="Y714" s="45"/>
    </row>
    <row r="71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6"/>
      <c r="X715" s="45"/>
      <c r="Y715" s="45"/>
    </row>
    <row r="716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6"/>
      <c r="X716" s="45"/>
      <c r="Y716" s="45"/>
    </row>
    <row r="717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6"/>
      <c r="X717" s="45"/>
      <c r="Y717" s="45"/>
    </row>
    <row r="718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6"/>
      <c r="X718" s="45"/>
      <c r="Y718" s="45"/>
    </row>
    <row r="719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6"/>
      <c r="X719" s="45"/>
      <c r="Y719" s="45"/>
    </row>
    <row r="720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6"/>
      <c r="X720" s="45"/>
      <c r="Y720" s="45"/>
    </row>
    <row r="72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6"/>
      <c r="X721" s="45"/>
      <c r="Y721" s="45"/>
    </row>
    <row r="722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6"/>
      <c r="X722" s="45"/>
      <c r="Y722" s="45"/>
    </row>
    <row r="723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6"/>
      <c r="X723" s="45"/>
      <c r="Y723" s="45"/>
    </row>
    <row r="724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6"/>
      <c r="X724" s="45"/>
      <c r="Y724" s="45"/>
    </row>
    <row r="72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6"/>
      <c r="X725" s="45"/>
      <c r="Y725" s="45"/>
    </row>
    <row r="726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6"/>
      <c r="X726" s="45"/>
      <c r="Y726" s="45"/>
    </row>
    <row r="727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6"/>
      <c r="X727" s="45"/>
      <c r="Y727" s="45"/>
    </row>
    <row r="728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6"/>
      <c r="X728" s="45"/>
      <c r="Y728" s="45"/>
    </row>
    <row r="729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6"/>
      <c r="X729" s="45"/>
      <c r="Y729" s="45"/>
    </row>
    <row r="730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6"/>
      <c r="X730" s="45"/>
      <c r="Y730" s="45"/>
    </row>
    <row r="73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6"/>
      <c r="X731" s="45"/>
      <c r="Y731" s="45"/>
    </row>
    <row r="732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6"/>
      <c r="X732" s="45"/>
      <c r="Y732" s="45"/>
    </row>
    <row r="733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6"/>
      <c r="X733" s="45"/>
      <c r="Y733" s="45"/>
    </row>
    <row r="734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6"/>
      <c r="X734" s="45"/>
      <c r="Y734" s="45"/>
    </row>
    <row r="73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6"/>
      <c r="X735" s="45"/>
      <c r="Y735" s="45"/>
    </row>
    <row r="736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6"/>
      <c r="X736" s="45"/>
      <c r="Y736" s="45"/>
    </row>
    <row r="737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6"/>
      <c r="X737" s="45"/>
      <c r="Y737" s="45"/>
    </row>
    <row r="738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6"/>
      <c r="X738" s="45"/>
      <c r="Y738" s="45"/>
    </row>
    <row r="739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6"/>
      <c r="X739" s="45"/>
      <c r="Y739" s="45"/>
    </row>
    <row r="740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6"/>
      <c r="X740" s="45"/>
      <c r="Y740" s="45"/>
    </row>
    <row r="74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6"/>
      <c r="X741" s="45"/>
      <c r="Y741" s="45"/>
    </row>
    <row r="742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6"/>
      <c r="X742" s="45"/>
      <c r="Y742" s="45"/>
    </row>
    <row r="743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6"/>
      <c r="X743" s="45"/>
      <c r="Y743" s="45"/>
    </row>
    <row r="744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6"/>
      <c r="X744" s="45"/>
      <c r="Y744" s="45"/>
    </row>
    <row r="74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6"/>
      <c r="X745" s="45"/>
      <c r="Y745" s="45"/>
    </row>
    <row r="746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6"/>
      <c r="X746" s="45"/>
      <c r="Y746" s="45"/>
    </row>
    <row r="747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6"/>
      <c r="X747" s="45"/>
      <c r="Y747" s="45"/>
    </row>
    <row r="748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6"/>
      <c r="X748" s="45"/>
      <c r="Y748" s="45"/>
    </row>
    <row r="749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6"/>
      <c r="X749" s="45"/>
      <c r="Y749" s="45"/>
    </row>
    <row r="750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6"/>
      <c r="X750" s="45"/>
      <c r="Y750" s="45"/>
    </row>
    <row r="75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6"/>
      <c r="X751" s="45"/>
      <c r="Y751" s="45"/>
    </row>
    <row r="752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6"/>
      <c r="X752" s="45"/>
      <c r="Y752" s="45"/>
    </row>
    <row r="753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6"/>
      <c r="X753" s="45"/>
      <c r="Y753" s="45"/>
    </row>
    <row r="754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6"/>
      <c r="X754" s="45"/>
      <c r="Y754" s="45"/>
    </row>
    <row r="75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6"/>
      <c r="X755" s="45"/>
      <c r="Y755" s="45"/>
    </row>
    <row r="756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6"/>
      <c r="X756" s="45"/>
      <c r="Y756" s="45"/>
    </row>
    <row r="757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6"/>
      <c r="X757" s="45"/>
      <c r="Y757" s="45"/>
    </row>
    <row r="758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6"/>
      <c r="X758" s="45"/>
      <c r="Y758" s="45"/>
    </row>
    <row r="759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6"/>
      <c r="X759" s="45"/>
      <c r="Y759" s="45"/>
    </row>
    <row r="760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6"/>
      <c r="X760" s="45"/>
      <c r="Y760" s="45"/>
    </row>
    <row r="76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6"/>
      <c r="X761" s="45"/>
      <c r="Y761" s="45"/>
    </row>
    <row r="762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6"/>
      <c r="X762" s="45"/>
      <c r="Y762" s="45"/>
    </row>
    <row r="763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6"/>
      <c r="X763" s="45"/>
      <c r="Y763" s="45"/>
    </row>
    <row r="764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6"/>
      <c r="X764" s="45"/>
      <c r="Y764" s="45"/>
    </row>
    <row r="76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6"/>
      <c r="X765" s="45"/>
      <c r="Y765" s="45"/>
    </row>
    <row r="766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6"/>
      <c r="X766" s="45"/>
      <c r="Y766" s="45"/>
    </row>
    <row r="767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6"/>
      <c r="X767" s="45"/>
      <c r="Y767" s="45"/>
    </row>
    <row r="768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6"/>
      <c r="X768" s="45"/>
      <c r="Y768" s="45"/>
    </row>
    <row r="769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6"/>
      <c r="X769" s="45"/>
      <c r="Y769" s="45"/>
    </row>
    <row r="770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6"/>
      <c r="X770" s="45"/>
      <c r="Y770" s="45"/>
    </row>
    <row r="77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6"/>
      <c r="X771" s="45"/>
      <c r="Y771" s="45"/>
    </row>
    <row r="772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6"/>
      <c r="X772" s="45"/>
      <c r="Y772" s="45"/>
    </row>
    <row r="773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6"/>
      <c r="X773" s="45"/>
      <c r="Y773" s="45"/>
    </row>
    <row r="774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6"/>
      <c r="X774" s="45"/>
      <c r="Y774" s="45"/>
    </row>
    <row r="77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6"/>
      <c r="X775" s="45"/>
      <c r="Y775" s="45"/>
    </row>
    <row r="776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6"/>
      <c r="X776" s="45"/>
      <c r="Y776" s="45"/>
    </row>
    <row r="777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6"/>
      <c r="X777" s="45"/>
      <c r="Y777" s="45"/>
    </row>
    <row r="778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6"/>
      <c r="X778" s="45"/>
      <c r="Y778" s="45"/>
    </row>
    <row r="779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6"/>
      <c r="X779" s="45"/>
      <c r="Y779" s="45"/>
    </row>
    <row r="780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6"/>
      <c r="X780" s="45"/>
      <c r="Y780" s="45"/>
    </row>
    <row r="78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6"/>
      <c r="X781" s="45"/>
      <c r="Y781" s="45"/>
    </row>
    <row r="782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6"/>
      <c r="X782" s="45"/>
      <c r="Y782" s="45"/>
    </row>
    <row r="783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6"/>
      <c r="X783" s="45"/>
      <c r="Y783" s="45"/>
    </row>
    <row r="784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6"/>
      <c r="X784" s="45"/>
      <c r="Y784" s="45"/>
    </row>
    <row r="78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6"/>
      <c r="X785" s="45"/>
      <c r="Y785" s="45"/>
    </row>
    <row r="786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6"/>
      <c r="X786" s="45"/>
      <c r="Y786" s="45"/>
    </row>
    <row r="787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6"/>
      <c r="X787" s="45"/>
      <c r="Y787" s="45"/>
    </row>
    <row r="788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6"/>
      <c r="X788" s="45"/>
      <c r="Y788" s="45"/>
    </row>
    <row r="789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6"/>
      <c r="X789" s="45"/>
      <c r="Y789" s="45"/>
    </row>
    <row r="790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6"/>
      <c r="X790" s="45"/>
      <c r="Y790" s="45"/>
    </row>
    <row r="79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6"/>
      <c r="X791" s="45"/>
      <c r="Y791" s="45"/>
    </row>
    <row r="792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6"/>
      <c r="X792" s="45"/>
      <c r="Y792" s="45"/>
    </row>
    <row r="793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6"/>
      <c r="X793" s="45"/>
      <c r="Y793" s="45"/>
    </row>
    <row r="794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6"/>
      <c r="X794" s="45"/>
      <c r="Y794" s="45"/>
    </row>
    <row r="79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6"/>
      <c r="X795" s="45"/>
      <c r="Y795" s="45"/>
    </row>
    <row r="796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6"/>
      <c r="X796" s="45"/>
      <c r="Y796" s="45"/>
    </row>
    <row r="797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6"/>
      <c r="X797" s="45"/>
      <c r="Y797" s="45"/>
    </row>
    <row r="798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6"/>
      <c r="X798" s="45"/>
      <c r="Y798" s="45"/>
    </row>
    <row r="799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6"/>
      <c r="X799" s="45"/>
      <c r="Y799" s="45"/>
    </row>
    <row r="800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6"/>
      <c r="X800" s="45"/>
      <c r="Y800" s="45"/>
    </row>
    <row r="80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6"/>
      <c r="X801" s="45"/>
      <c r="Y801" s="45"/>
    </row>
    <row r="802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6"/>
      <c r="X802" s="45"/>
      <c r="Y802" s="45"/>
    </row>
    <row r="803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6"/>
      <c r="X803" s="45"/>
      <c r="Y803" s="45"/>
    </row>
    <row r="804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6"/>
      <c r="X804" s="45"/>
      <c r="Y804" s="45"/>
    </row>
    <row r="80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6"/>
      <c r="X805" s="45"/>
      <c r="Y805" s="45"/>
    </row>
    <row r="806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6"/>
      <c r="X806" s="45"/>
      <c r="Y806" s="45"/>
    </row>
    <row r="807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6"/>
      <c r="X807" s="45"/>
      <c r="Y807" s="45"/>
    </row>
    <row r="808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6"/>
      <c r="X808" s="45"/>
      <c r="Y808" s="45"/>
    </row>
    <row r="809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6"/>
      <c r="X809" s="45"/>
      <c r="Y809" s="45"/>
    </row>
    <row r="810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6"/>
      <c r="X810" s="45"/>
      <c r="Y810" s="45"/>
    </row>
    <row r="81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6"/>
      <c r="X811" s="45"/>
      <c r="Y811" s="45"/>
    </row>
    <row r="812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6"/>
      <c r="X812" s="45"/>
      <c r="Y812" s="45"/>
    </row>
    <row r="813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6"/>
      <c r="X813" s="45"/>
      <c r="Y813" s="45"/>
    </row>
    <row r="814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6"/>
      <c r="X814" s="45"/>
      <c r="Y814" s="45"/>
    </row>
    <row r="81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6"/>
      <c r="X815" s="45"/>
      <c r="Y815" s="45"/>
    </row>
    <row r="816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6"/>
      <c r="X816" s="45"/>
      <c r="Y816" s="45"/>
    </row>
    <row r="817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6"/>
      <c r="X817" s="45"/>
      <c r="Y817" s="45"/>
    </row>
    <row r="818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6"/>
      <c r="X818" s="45"/>
      <c r="Y818" s="45"/>
    </row>
    <row r="819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6"/>
      <c r="X819" s="45"/>
      <c r="Y819" s="45"/>
    </row>
    <row r="820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6"/>
      <c r="X820" s="45"/>
      <c r="Y820" s="45"/>
    </row>
    <row r="82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6"/>
      <c r="X821" s="45"/>
      <c r="Y821" s="45"/>
    </row>
    <row r="822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6"/>
      <c r="X822" s="45"/>
      <c r="Y822" s="45"/>
    </row>
    <row r="823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6"/>
      <c r="X823" s="45"/>
      <c r="Y823" s="45"/>
    </row>
    <row r="824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6"/>
      <c r="X824" s="45"/>
      <c r="Y824" s="45"/>
    </row>
    <row r="82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6"/>
      <c r="X825" s="45"/>
      <c r="Y825" s="45"/>
    </row>
    <row r="826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6"/>
      <c r="X826" s="45"/>
      <c r="Y826" s="45"/>
    </row>
    <row r="827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6"/>
      <c r="X827" s="45"/>
      <c r="Y827" s="45"/>
    </row>
    <row r="828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6"/>
      <c r="X828" s="45"/>
      <c r="Y828" s="45"/>
    </row>
    <row r="829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6"/>
      <c r="X829" s="45"/>
      <c r="Y829" s="45"/>
    </row>
    <row r="830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6"/>
      <c r="X830" s="45"/>
      <c r="Y830" s="45"/>
    </row>
    <row r="83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6"/>
      <c r="X831" s="45"/>
      <c r="Y831" s="45"/>
    </row>
    <row r="832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6"/>
      <c r="X832" s="45"/>
      <c r="Y832" s="45"/>
    </row>
    <row r="833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6"/>
      <c r="X833" s="45"/>
      <c r="Y833" s="45"/>
    </row>
    <row r="834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6"/>
      <c r="X834" s="45"/>
      <c r="Y834" s="45"/>
    </row>
    <row r="83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6"/>
      <c r="X835" s="45"/>
      <c r="Y835" s="45"/>
    </row>
    <row r="836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6"/>
      <c r="X836" s="45"/>
      <c r="Y836" s="45"/>
    </row>
    <row r="837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6"/>
      <c r="X837" s="45"/>
      <c r="Y837" s="45"/>
    </row>
    <row r="838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6"/>
      <c r="X838" s="45"/>
      <c r="Y838" s="45"/>
    </row>
    <row r="839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6"/>
      <c r="X839" s="45"/>
      <c r="Y839" s="45"/>
    </row>
    <row r="840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6"/>
      <c r="X840" s="45"/>
      <c r="Y840" s="45"/>
    </row>
    <row r="84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6"/>
      <c r="X841" s="45"/>
      <c r="Y841" s="45"/>
    </row>
    <row r="842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6"/>
      <c r="X842" s="45"/>
      <c r="Y842" s="45"/>
    </row>
    <row r="843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6"/>
      <c r="X843" s="45"/>
      <c r="Y843" s="45"/>
    </row>
    <row r="844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6"/>
      <c r="X844" s="45"/>
      <c r="Y844" s="45"/>
    </row>
    <row r="84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6"/>
      <c r="X845" s="45"/>
      <c r="Y845" s="45"/>
    </row>
    <row r="846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6"/>
      <c r="X846" s="45"/>
      <c r="Y846" s="45"/>
    </row>
    <row r="847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6"/>
      <c r="X847" s="45"/>
      <c r="Y847" s="45"/>
    </row>
    <row r="848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6"/>
      <c r="X848" s="45"/>
      <c r="Y848" s="45"/>
    </row>
    <row r="849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6"/>
      <c r="X849" s="45"/>
      <c r="Y849" s="45"/>
    </row>
    <row r="850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6"/>
      <c r="X850" s="45"/>
      <c r="Y850" s="45"/>
    </row>
    <row r="85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6"/>
      <c r="X851" s="45"/>
      <c r="Y851" s="45"/>
    </row>
    <row r="852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6"/>
      <c r="X852" s="45"/>
      <c r="Y852" s="45"/>
    </row>
    <row r="853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6"/>
      <c r="X853" s="45"/>
      <c r="Y853" s="45"/>
    </row>
    <row r="854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6"/>
      <c r="X854" s="45"/>
      <c r="Y854" s="45"/>
    </row>
    <row r="85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6"/>
      <c r="X855" s="45"/>
      <c r="Y855" s="45"/>
    </row>
    <row r="856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6"/>
      <c r="X856" s="45"/>
      <c r="Y856" s="45"/>
    </row>
    <row r="857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6"/>
      <c r="X857" s="45"/>
      <c r="Y857" s="45"/>
    </row>
    <row r="858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6"/>
      <c r="X858" s="45"/>
      <c r="Y858" s="45"/>
    </row>
    <row r="859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6"/>
      <c r="X859" s="45"/>
      <c r="Y859" s="45"/>
    </row>
    <row r="860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6"/>
      <c r="X860" s="45"/>
      <c r="Y860" s="45"/>
    </row>
    <row r="86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6"/>
      <c r="X861" s="45"/>
      <c r="Y861" s="45"/>
    </row>
    <row r="862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6"/>
      <c r="X862" s="45"/>
      <c r="Y862" s="45"/>
    </row>
    <row r="863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6"/>
      <c r="X863" s="45"/>
      <c r="Y863" s="45"/>
    </row>
    <row r="864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6"/>
      <c r="X864" s="45"/>
      <c r="Y864" s="45"/>
    </row>
    <row r="86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6"/>
      <c r="X865" s="45"/>
      <c r="Y865" s="45"/>
    </row>
    <row r="866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6"/>
      <c r="X866" s="45"/>
      <c r="Y866" s="45"/>
    </row>
    <row r="867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6"/>
      <c r="X867" s="45"/>
      <c r="Y867" s="45"/>
    </row>
    <row r="868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6"/>
      <c r="X868" s="45"/>
      <c r="Y868" s="45"/>
    </row>
    <row r="869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6"/>
      <c r="X869" s="45"/>
      <c r="Y869" s="45"/>
    </row>
    <row r="870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6"/>
      <c r="X870" s="45"/>
      <c r="Y870" s="45"/>
    </row>
    <row r="87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6"/>
      <c r="X871" s="45"/>
      <c r="Y871" s="45"/>
    </row>
    <row r="872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6"/>
      <c r="X872" s="45"/>
      <c r="Y872" s="45"/>
    </row>
    <row r="873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6"/>
      <c r="X873" s="45"/>
      <c r="Y873" s="45"/>
    </row>
    <row r="874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6"/>
      <c r="X874" s="45"/>
      <c r="Y874" s="45"/>
    </row>
    <row r="87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6"/>
      <c r="X875" s="45"/>
      <c r="Y875" s="45"/>
    </row>
    <row r="876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6"/>
      <c r="X876" s="45"/>
      <c r="Y876" s="45"/>
    </row>
    <row r="877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6"/>
      <c r="X877" s="45"/>
      <c r="Y877" s="45"/>
    </row>
    <row r="878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6"/>
      <c r="X878" s="45"/>
      <c r="Y878" s="45"/>
    </row>
    <row r="879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6"/>
      <c r="X879" s="45"/>
      <c r="Y879" s="45"/>
    </row>
    <row r="880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6"/>
      <c r="X880" s="45"/>
      <c r="Y880" s="45"/>
    </row>
    <row r="88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6"/>
      <c r="X881" s="45"/>
      <c r="Y881" s="45"/>
    </row>
    <row r="882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6"/>
      <c r="X882" s="45"/>
      <c r="Y882" s="45"/>
    </row>
    <row r="883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6"/>
      <c r="X883" s="45"/>
      <c r="Y883" s="45"/>
    </row>
    <row r="884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6"/>
      <c r="X884" s="45"/>
      <c r="Y884" s="45"/>
    </row>
    <row r="88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6"/>
      <c r="X885" s="45"/>
      <c r="Y885" s="45"/>
    </row>
    <row r="886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6"/>
      <c r="X886" s="45"/>
      <c r="Y886" s="45"/>
    </row>
    <row r="887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6"/>
      <c r="X887" s="45"/>
      <c r="Y887" s="45"/>
    </row>
    <row r="888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6"/>
      <c r="X888" s="45"/>
      <c r="Y888" s="45"/>
    </row>
    <row r="889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6"/>
      <c r="X889" s="45"/>
      <c r="Y889" s="45"/>
    </row>
    <row r="890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6"/>
      <c r="X890" s="45"/>
      <c r="Y890" s="45"/>
    </row>
    <row r="89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6"/>
      <c r="X891" s="45"/>
      <c r="Y891" s="45"/>
    </row>
    <row r="892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6"/>
      <c r="X892" s="45"/>
      <c r="Y892" s="45"/>
    </row>
    <row r="893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6"/>
      <c r="X893" s="45"/>
      <c r="Y893" s="45"/>
    </row>
    <row r="894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6"/>
      <c r="X894" s="45"/>
      <c r="Y894" s="45"/>
    </row>
    <row r="89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6"/>
      <c r="X895" s="45"/>
      <c r="Y895" s="45"/>
    </row>
    <row r="896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6"/>
      <c r="X896" s="45"/>
      <c r="Y896" s="45"/>
    </row>
    <row r="897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6"/>
      <c r="X897" s="45"/>
      <c r="Y897" s="45"/>
    </row>
    <row r="898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6"/>
      <c r="X898" s="45"/>
      <c r="Y898" s="45"/>
    </row>
    <row r="899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6"/>
      <c r="X899" s="45"/>
      <c r="Y899" s="45"/>
    </row>
    <row r="900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6"/>
      <c r="X900" s="45"/>
      <c r="Y900" s="45"/>
    </row>
    <row r="90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6"/>
      <c r="X901" s="45"/>
      <c r="Y901" s="45"/>
    </row>
    <row r="902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6"/>
      <c r="X902" s="45"/>
      <c r="Y902" s="45"/>
    </row>
    <row r="903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6"/>
      <c r="X903" s="45"/>
      <c r="Y903" s="45"/>
    </row>
    <row r="904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6"/>
      <c r="X904" s="45"/>
      <c r="Y904" s="45"/>
    </row>
    <row r="90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6"/>
      <c r="X905" s="45"/>
      <c r="Y905" s="45"/>
    </row>
    <row r="906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6"/>
      <c r="X906" s="45"/>
      <c r="Y906" s="45"/>
    </row>
    <row r="907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6"/>
      <c r="X907" s="45"/>
      <c r="Y907" s="45"/>
    </row>
    <row r="908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6"/>
      <c r="X908" s="45"/>
      <c r="Y908" s="45"/>
    </row>
    <row r="909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6"/>
      <c r="X909" s="45"/>
      <c r="Y909" s="45"/>
    </row>
    <row r="910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6"/>
      <c r="X910" s="45"/>
      <c r="Y910" s="45"/>
    </row>
    <row r="91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6"/>
      <c r="X911" s="45"/>
      <c r="Y911" s="45"/>
    </row>
    <row r="912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6"/>
      <c r="X912" s="45"/>
      <c r="Y912" s="45"/>
    </row>
    <row r="913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6"/>
      <c r="X913" s="45"/>
      <c r="Y913" s="45"/>
    </row>
    <row r="914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6"/>
      <c r="X914" s="45"/>
      <c r="Y914" s="45"/>
    </row>
    <row r="91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6"/>
      <c r="X915" s="45"/>
      <c r="Y915" s="45"/>
    </row>
    <row r="916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6"/>
      <c r="X916" s="45"/>
      <c r="Y916" s="45"/>
    </row>
    <row r="917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6"/>
      <c r="X917" s="45"/>
      <c r="Y917" s="45"/>
    </row>
    <row r="918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6"/>
      <c r="X918" s="45"/>
      <c r="Y918" s="45"/>
    </row>
    <row r="919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6"/>
      <c r="X919" s="45"/>
      <c r="Y919" s="45"/>
    </row>
    <row r="920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6"/>
      <c r="X920" s="45"/>
      <c r="Y920" s="45"/>
    </row>
    <row r="92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6"/>
      <c r="X921" s="45"/>
      <c r="Y921" s="45"/>
    </row>
    <row r="922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6"/>
      <c r="X922" s="45"/>
      <c r="Y922" s="45"/>
    </row>
    <row r="923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6"/>
      <c r="X923" s="45"/>
      <c r="Y923" s="45"/>
    </row>
    <row r="924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6"/>
      <c r="X924" s="45"/>
      <c r="Y924" s="45"/>
    </row>
    <row r="92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6"/>
      <c r="X925" s="45"/>
      <c r="Y925" s="45"/>
    </row>
    <row r="926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6"/>
      <c r="X926" s="45"/>
      <c r="Y926" s="45"/>
    </row>
    <row r="927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6"/>
      <c r="X927" s="45"/>
      <c r="Y927" s="45"/>
    </row>
    <row r="928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45"/>
      <c r="Y928" s="45"/>
    </row>
    <row r="929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6"/>
      <c r="X929" s="45"/>
      <c r="Y929" s="45"/>
    </row>
    <row r="930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6"/>
      <c r="X930" s="45"/>
      <c r="Y930" s="45"/>
    </row>
    <row r="93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6"/>
      <c r="X931" s="45"/>
      <c r="Y931" s="45"/>
    </row>
    <row r="932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6"/>
      <c r="X932" s="45"/>
      <c r="Y932" s="45"/>
    </row>
    <row r="933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6"/>
      <c r="X933" s="45"/>
      <c r="Y933" s="45"/>
    </row>
    <row r="934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6"/>
      <c r="X934" s="45"/>
      <c r="Y934" s="45"/>
    </row>
    <row r="93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6"/>
      <c r="X935" s="45"/>
      <c r="Y935" s="45"/>
    </row>
    <row r="936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6"/>
      <c r="X936" s="45"/>
      <c r="Y936" s="45"/>
    </row>
    <row r="937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6"/>
      <c r="X937" s="45"/>
      <c r="Y937" s="45"/>
    </row>
    <row r="938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6"/>
      <c r="X938" s="45"/>
      <c r="Y938" s="45"/>
    </row>
    <row r="939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6"/>
      <c r="X939" s="45"/>
      <c r="Y939" s="45"/>
    </row>
    <row r="940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6"/>
      <c r="X940" s="45"/>
      <c r="Y940" s="45"/>
    </row>
    <row r="94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6"/>
      <c r="X941" s="45"/>
      <c r="Y941" s="45"/>
    </row>
    <row r="942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6"/>
      <c r="X942" s="45"/>
      <c r="Y942" s="45"/>
    </row>
    <row r="943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6"/>
      <c r="X943" s="45"/>
      <c r="Y943" s="45"/>
    </row>
    <row r="944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6"/>
      <c r="X944" s="45"/>
      <c r="Y944" s="45"/>
    </row>
    <row r="94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6"/>
      <c r="X945" s="45"/>
      <c r="Y945" s="45"/>
    </row>
    <row r="946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6"/>
      <c r="X946" s="45"/>
      <c r="Y946" s="45"/>
    </row>
    <row r="947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6"/>
      <c r="X947" s="45"/>
      <c r="Y947" s="45"/>
    </row>
    <row r="948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6"/>
      <c r="X948" s="45"/>
      <c r="Y948" s="45"/>
    </row>
    <row r="949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6"/>
      <c r="X949" s="45"/>
      <c r="Y949" s="45"/>
    </row>
    <row r="950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6"/>
      <c r="X950" s="45"/>
      <c r="Y950" s="45"/>
    </row>
    <row r="95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6"/>
      <c r="X951" s="45"/>
      <c r="Y951" s="45"/>
    </row>
    <row r="952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6"/>
      <c r="X952" s="45"/>
      <c r="Y952" s="45"/>
    </row>
    <row r="953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6"/>
      <c r="X953" s="45"/>
      <c r="Y953" s="45"/>
    </row>
    <row r="954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6"/>
      <c r="X954" s="45"/>
      <c r="Y954" s="45"/>
    </row>
    <row r="95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6"/>
      <c r="X955" s="45"/>
      <c r="Y955" s="45"/>
    </row>
    <row r="956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6"/>
      <c r="X956" s="45"/>
      <c r="Y956" s="45"/>
    </row>
    <row r="957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6"/>
      <c r="X957" s="45"/>
      <c r="Y957" s="45"/>
    </row>
    <row r="958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6"/>
      <c r="X958" s="45"/>
      <c r="Y958" s="45"/>
    </row>
    <row r="959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6"/>
      <c r="X959" s="45"/>
      <c r="Y959" s="45"/>
    </row>
    <row r="960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6"/>
      <c r="X960" s="45"/>
      <c r="Y960" s="45"/>
    </row>
    <row r="96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6"/>
      <c r="X961" s="45"/>
      <c r="Y961" s="45"/>
    </row>
    <row r="962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6"/>
      <c r="X962" s="45"/>
      <c r="Y962" s="45"/>
    </row>
    <row r="963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6"/>
      <c r="X963" s="45"/>
      <c r="Y963" s="45"/>
    </row>
    <row r="964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6"/>
      <c r="X964" s="45"/>
      <c r="Y964" s="45"/>
    </row>
    <row r="96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6"/>
      <c r="X965" s="45"/>
      <c r="Y965" s="45"/>
    </row>
    <row r="966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6"/>
      <c r="X966" s="45"/>
      <c r="Y966" s="45"/>
    </row>
    <row r="967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6"/>
      <c r="X967" s="45"/>
      <c r="Y967" s="45"/>
    </row>
    <row r="968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6"/>
      <c r="X968" s="45"/>
      <c r="Y968" s="45"/>
    </row>
    <row r="969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6"/>
      <c r="X969" s="45"/>
      <c r="Y969" s="45"/>
    </row>
    <row r="970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6"/>
      <c r="X970" s="45"/>
      <c r="Y970" s="45"/>
    </row>
    <row r="97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6"/>
      <c r="X971" s="45"/>
      <c r="Y971" s="45"/>
    </row>
    <row r="972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6"/>
      <c r="X972" s="45"/>
      <c r="Y972" s="45"/>
    </row>
    <row r="973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6"/>
      <c r="X973" s="45"/>
      <c r="Y973" s="45"/>
    </row>
    <row r="974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6"/>
      <c r="X974" s="45"/>
      <c r="Y974" s="45"/>
    </row>
    <row r="97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6"/>
      <c r="X975" s="45"/>
      <c r="Y975" s="45"/>
    </row>
    <row r="976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6"/>
      <c r="X976" s="45"/>
      <c r="Y976" s="45"/>
    </row>
    <row r="977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6"/>
      <c r="X977" s="45"/>
      <c r="Y977" s="45"/>
    </row>
    <row r="978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6"/>
      <c r="X978" s="45"/>
      <c r="Y978" s="45"/>
    </row>
    <row r="979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6"/>
      <c r="X979" s="45"/>
      <c r="Y979" s="45"/>
    </row>
    <row r="980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6"/>
      <c r="X980" s="45"/>
      <c r="Y980" s="45"/>
    </row>
    <row r="98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6"/>
      <c r="X981" s="45"/>
      <c r="Y981" s="45"/>
    </row>
    <row r="982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6"/>
      <c r="X982" s="45"/>
      <c r="Y982" s="45"/>
    </row>
    <row r="983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6"/>
      <c r="X983" s="45"/>
      <c r="Y983" s="45"/>
    </row>
    <row r="984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6"/>
      <c r="X984" s="45"/>
      <c r="Y984" s="45"/>
    </row>
    <row r="98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6"/>
      <c r="X985" s="45"/>
      <c r="Y985" s="45"/>
    </row>
    <row r="986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6"/>
      <c r="X986" s="45"/>
      <c r="Y986" s="45"/>
    </row>
    <row r="987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6"/>
      <c r="X987" s="45"/>
      <c r="Y987" s="45"/>
    </row>
    <row r="988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6"/>
      <c r="X988" s="45"/>
      <c r="Y988" s="45"/>
    </row>
    <row r="989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6"/>
      <c r="X989" s="45"/>
      <c r="Y989" s="45"/>
    </row>
    <row r="990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6"/>
      <c r="X990" s="45"/>
      <c r="Y990" s="45"/>
    </row>
    <row r="99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6"/>
      <c r="X991" s="45"/>
      <c r="Y991" s="45"/>
    </row>
    <row r="992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6"/>
      <c r="X992" s="45"/>
      <c r="Y992" s="45"/>
    </row>
    <row r="993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6"/>
      <c r="X993" s="45"/>
      <c r="Y993" s="45"/>
    </row>
    <row r="994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6"/>
      <c r="X994" s="45"/>
      <c r="Y994" s="45"/>
    </row>
    <row r="99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6"/>
      <c r="X995" s="45"/>
      <c r="Y995" s="45"/>
    </row>
    <row r="996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6"/>
      <c r="X996" s="45"/>
      <c r="Y996" s="45"/>
    </row>
    <row r="997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6"/>
      <c r="X997" s="45"/>
      <c r="Y997" s="45"/>
    </row>
    <row r="998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6"/>
      <c r="X998" s="45"/>
      <c r="Y998" s="45"/>
    </row>
    <row r="999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6"/>
      <c r="X999" s="45"/>
      <c r="Y999" s="45"/>
    </row>
    <row r="1000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6"/>
      <c r="X1000" s="45"/>
      <c r="Y1000" s="45"/>
    </row>
    <row r="1001">
      <c r="A1001" s="45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6"/>
      <c r="X1001" s="45"/>
      <c r="Y1001" s="45"/>
    </row>
  </sheetData>
  <hyperlinks>
    <hyperlink r:id="rId2" ref="E2"/>
    <hyperlink r:id="rId3" ref="F2"/>
    <hyperlink r:id="rId4" ref="G2"/>
    <hyperlink r:id="rId5" ref="H2"/>
    <hyperlink r:id="rId6" ref="I2"/>
    <hyperlink r:id="rId7" ref="J2"/>
    <hyperlink r:id="rId8" ref="L2"/>
    <hyperlink r:id="rId9" ref="M2"/>
    <hyperlink r:id="rId10" ref="O2"/>
    <hyperlink r:id="rId11" ref="P2"/>
    <hyperlink r:id="rId12" ref="Q2"/>
    <hyperlink r:id="rId13" ref="R2"/>
    <hyperlink r:id="rId14" ref="S2"/>
    <hyperlink r:id="rId15" ref="T2"/>
    <hyperlink r:id="rId16" ref="U2"/>
    <hyperlink r:id="rId17" ref="V2"/>
    <hyperlink r:id="rId18" ref="D7"/>
    <hyperlink r:id="rId19" ref="E7"/>
    <hyperlink r:id="rId20" ref="F7"/>
    <hyperlink r:id="rId21" ref="G7"/>
    <hyperlink r:id="rId22" ref="H7"/>
    <hyperlink r:id="rId23" ref="I7"/>
    <hyperlink r:id="rId24" ref="J7"/>
    <hyperlink r:id="rId25" ref="L7"/>
    <hyperlink r:id="rId26" ref="M7"/>
    <hyperlink r:id="rId27" ref="O7"/>
    <hyperlink r:id="rId28" ref="P7"/>
    <hyperlink r:id="rId29" ref="Q7"/>
    <hyperlink r:id="rId30" ref="R7"/>
    <hyperlink r:id="rId31" ref="S7"/>
    <hyperlink r:id="rId32" ref="T7"/>
    <hyperlink r:id="rId33" ref="U7"/>
    <hyperlink r:id="rId34" ref="V7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35"/>
  <legacyDrawing r:id="rId36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563C1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0"/>
  <cols>
    <col customWidth="1" min="1" max="1" width="12.29"/>
    <col customWidth="1" min="2" max="2" width="34.71"/>
    <col customWidth="1" min="3" max="29" width="9.57"/>
    <col customWidth="1" min="30" max="30" width="12.14"/>
    <col customWidth="1" min="31" max="31" width="11.43"/>
  </cols>
  <sheetData>
    <row r="1" ht="16.5">
      <c r="A1" s="19"/>
      <c r="B1" s="20" t="s">
        <v>110</v>
      </c>
      <c r="C1" s="21"/>
      <c r="D1" s="21"/>
      <c r="E1" s="21"/>
      <c r="F1" s="20"/>
      <c r="G1" s="20"/>
      <c r="H1" s="22"/>
      <c r="I1" s="20"/>
      <c r="J1" s="21"/>
      <c r="K1" s="20"/>
      <c r="L1" s="20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3"/>
      <c r="AD1" s="21"/>
      <c r="AE1" s="21"/>
    </row>
    <row r="2">
      <c r="A2" s="19"/>
      <c r="B2" s="24" t="s">
        <v>111</v>
      </c>
      <c r="C2" s="25" t="s">
        <v>112</v>
      </c>
      <c r="D2" s="25" t="s">
        <v>113</v>
      </c>
      <c r="E2" s="26" t="s">
        <v>114</v>
      </c>
      <c r="F2" s="27" t="str">
        <f>HYPERLINK("https://www.congress.gov/bill/115th-congress/house-bill/3072?q=%7B%22search%22%3A%5B%22hr+3072%22%5D%7D&amp;r=1","HR 3072")</f>
        <v>HR 3072</v>
      </c>
      <c r="G2" s="25" t="s">
        <v>115</v>
      </c>
      <c r="H2" s="25" t="s">
        <v>116</v>
      </c>
      <c r="I2" s="25" t="s">
        <v>117</v>
      </c>
      <c r="J2" s="25" t="s">
        <v>118</v>
      </c>
      <c r="K2" s="25" t="s">
        <v>119</v>
      </c>
      <c r="L2" s="25" t="s">
        <v>120</v>
      </c>
      <c r="M2" s="25" t="s">
        <v>121</v>
      </c>
      <c r="N2" s="25" t="s">
        <v>122</v>
      </c>
      <c r="O2" s="25" t="s">
        <v>123</v>
      </c>
      <c r="P2" s="25" t="s">
        <v>124</v>
      </c>
      <c r="Q2" s="25" t="s">
        <v>125</v>
      </c>
      <c r="R2" s="25" t="s">
        <v>126</v>
      </c>
      <c r="S2" s="27" t="str">
        <f>HYPERLINK("https://www.congress.gov/bill/115th-congress/house-bill/4263","HR 4263")</f>
        <v>HR 4263</v>
      </c>
      <c r="T2" s="27" t="str">
        <f>HYPERLINK("https://www.congress.gov/bill/115th-congress/house-bill/4267","HR 4267")</f>
        <v>HR 4267</v>
      </c>
      <c r="U2" s="27" t="str">
        <f>HYPERLINK("https://www.congress.gov/bill/115th-congress/house-bill/4279","HR 4279")</f>
        <v>HR 4279</v>
      </c>
      <c r="V2" s="25" t="s">
        <v>127</v>
      </c>
      <c r="W2" s="25" t="s">
        <v>128</v>
      </c>
      <c r="X2" s="25" t="s">
        <v>129</v>
      </c>
      <c r="Y2" s="25" t="s">
        <v>130</v>
      </c>
      <c r="Z2" s="25" t="s">
        <v>131</v>
      </c>
      <c r="AA2" s="25" t="s">
        <v>132</v>
      </c>
      <c r="AB2" s="25" t="s">
        <v>133</v>
      </c>
      <c r="AC2" s="28" t="s">
        <v>134</v>
      </c>
      <c r="AD2" s="29"/>
      <c r="AE2" s="29"/>
    </row>
    <row r="3">
      <c r="A3" s="19"/>
      <c r="B3" s="24" t="s">
        <v>2</v>
      </c>
      <c r="C3" s="30" t="s">
        <v>135</v>
      </c>
      <c r="D3" s="30" t="s">
        <v>135</v>
      </c>
      <c r="E3" s="30" t="s">
        <v>135</v>
      </c>
      <c r="F3" s="30" t="s">
        <v>136</v>
      </c>
      <c r="G3" s="30" t="s">
        <v>136</v>
      </c>
      <c r="H3" s="30" t="s">
        <v>136</v>
      </c>
      <c r="I3" s="30" t="s">
        <v>136</v>
      </c>
      <c r="J3" s="30" t="s">
        <v>135</v>
      </c>
      <c r="K3" s="30" t="s">
        <v>136</v>
      </c>
      <c r="L3" s="30" t="s">
        <v>136</v>
      </c>
      <c r="M3" s="30" t="s">
        <v>136</v>
      </c>
      <c r="N3" s="30" t="s">
        <v>136</v>
      </c>
      <c r="O3" s="30" t="s">
        <v>135</v>
      </c>
      <c r="P3" s="30" t="s">
        <v>135</v>
      </c>
      <c r="Q3" s="30" t="s">
        <v>135</v>
      </c>
      <c r="R3" s="30" t="s">
        <v>135</v>
      </c>
      <c r="S3" s="30" t="s">
        <v>135</v>
      </c>
      <c r="T3" s="30" t="s">
        <v>135</v>
      </c>
      <c r="U3" s="30" t="s">
        <v>135</v>
      </c>
      <c r="V3" s="30" t="s">
        <v>135</v>
      </c>
      <c r="W3" s="30" t="s">
        <v>135</v>
      </c>
      <c r="X3" s="30" t="s">
        <v>135</v>
      </c>
      <c r="Y3" s="30" t="s">
        <v>135</v>
      </c>
      <c r="Z3" s="30" t="s">
        <v>135</v>
      </c>
      <c r="AA3" s="30" t="s">
        <v>135</v>
      </c>
      <c r="AB3" s="30" t="s">
        <v>135</v>
      </c>
      <c r="AC3" s="31" t="s">
        <v>135</v>
      </c>
      <c r="AD3" s="30"/>
      <c r="AE3" s="30"/>
    </row>
    <row r="4">
      <c r="A4" s="19"/>
      <c r="B4" s="24" t="s">
        <v>137</v>
      </c>
      <c r="C4" s="30" t="s">
        <v>138</v>
      </c>
      <c r="D4" s="30" t="s">
        <v>139</v>
      </c>
      <c r="E4" s="30" t="s">
        <v>140</v>
      </c>
      <c r="F4" s="30" t="s">
        <v>141</v>
      </c>
      <c r="G4" s="30" t="s">
        <v>142</v>
      </c>
      <c r="H4" s="30" t="s">
        <v>143</v>
      </c>
      <c r="I4" s="30" t="s">
        <v>144</v>
      </c>
      <c r="J4" s="30" t="s">
        <v>145</v>
      </c>
      <c r="K4" s="30" t="s">
        <v>146</v>
      </c>
      <c r="L4" s="30" t="s">
        <v>147</v>
      </c>
      <c r="M4" s="30" t="s">
        <v>148</v>
      </c>
      <c r="N4" s="30" t="s">
        <v>149</v>
      </c>
      <c r="O4" s="30" t="s">
        <v>150</v>
      </c>
      <c r="P4" s="30" t="s">
        <v>151</v>
      </c>
      <c r="Q4" s="30" t="s">
        <v>152</v>
      </c>
      <c r="R4" s="30" t="s">
        <v>153</v>
      </c>
      <c r="S4" s="30" t="s">
        <v>154</v>
      </c>
      <c r="T4" s="30" t="s">
        <v>155</v>
      </c>
      <c r="U4" s="30" t="s">
        <v>156</v>
      </c>
      <c r="V4" s="30" t="s">
        <v>157</v>
      </c>
      <c r="W4" s="30" t="s">
        <v>158</v>
      </c>
      <c r="X4" s="30" t="s">
        <v>159</v>
      </c>
      <c r="Y4" s="30" t="s">
        <v>160</v>
      </c>
      <c r="Z4" s="30" t="s">
        <v>161</v>
      </c>
      <c r="AA4" s="30" t="s">
        <v>162</v>
      </c>
      <c r="AB4" s="30" t="s">
        <v>163</v>
      </c>
      <c r="AC4" s="31" t="s">
        <v>164</v>
      </c>
      <c r="AD4" s="30"/>
      <c r="AE4" s="30"/>
    </row>
    <row r="5">
      <c r="A5" s="19"/>
      <c r="B5" s="24" t="s">
        <v>4</v>
      </c>
      <c r="C5" s="30" t="s">
        <v>165</v>
      </c>
      <c r="D5" s="30" t="s">
        <v>165</v>
      </c>
      <c r="E5" s="30" t="s">
        <v>165</v>
      </c>
      <c r="F5" s="30" t="s">
        <v>165</v>
      </c>
      <c r="G5" s="30" t="s">
        <v>165</v>
      </c>
      <c r="H5" s="30" t="s">
        <v>165</v>
      </c>
      <c r="I5" s="30" t="s">
        <v>165</v>
      </c>
      <c r="J5" s="30" t="s">
        <v>165</v>
      </c>
      <c r="K5" s="30" t="s">
        <v>165</v>
      </c>
      <c r="L5" s="30" t="s">
        <v>165</v>
      </c>
      <c r="M5" s="30" t="s">
        <v>165</v>
      </c>
      <c r="N5" s="30" t="s">
        <v>165</v>
      </c>
      <c r="O5" s="30" t="s">
        <v>165</v>
      </c>
      <c r="P5" s="30" t="s">
        <v>165</v>
      </c>
      <c r="Q5" s="30" t="s">
        <v>165</v>
      </c>
      <c r="R5" s="30" t="s">
        <v>165</v>
      </c>
      <c r="S5" s="30" t="s">
        <v>165</v>
      </c>
      <c r="T5" s="30" t="s">
        <v>165</v>
      </c>
      <c r="U5" s="30" t="s">
        <v>165</v>
      </c>
      <c r="V5" s="30" t="s">
        <v>165</v>
      </c>
      <c r="W5" s="30" t="s">
        <v>165</v>
      </c>
      <c r="X5" s="30" t="s">
        <v>165</v>
      </c>
      <c r="Y5" s="30" t="s">
        <v>165</v>
      </c>
      <c r="Z5" s="30" t="s">
        <v>165</v>
      </c>
      <c r="AA5" s="30" t="s">
        <v>165</v>
      </c>
      <c r="AB5" s="30" t="s">
        <v>165</v>
      </c>
      <c r="AC5" s="31" t="s">
        <v>165</v>
      </c>
      <c r="AD5" s="30"/>
      <c r="AE5" s="30"/>
    </row>
    <row r="6">
      <c r="A6" s="19"/>
      <c r="B6" s="24" t="s">
        <v>6</v>
      </c>
      <c r="C6" s="32" t="s">
        <v>166</v>
      </c>
      <c r="D6" s="32" t="s">
        <v>167</v>
      </c>
      <c r="E6" s="32" t="s">
        <v>168</v>
      </c>
      <c r="F6" s="32" t="s">
        <v>166</v>
      </c>
      <c r="G6" s="32" t="s">
        <v>169</v>
      </c>
      <c r="H6" s="32" t="s">
        <v>170</v>
      </c>
      <c r="I6" s="32" t="s">
        <v>171</v>
      </c>
      <c r="J6" s="32" t="s">
        <v>171</v>
      </c>
      <c r="K6" s="32" t="s">
        <v>172</v>
      </c>
      <c r="L6" s="32" t="s">
        <v>173</v>
      </c>
      <c r="M6" s="32" t="s">
        <v>174</v>
      </c>
      <c r="N6" s="32" t="s">
        <v>174</v>
      </c>
      <c r="O6" s="32" t="s">
        <v>175</v>
      </c>
      <c r="P6" s="32" t="s">
        <v>176</v>
      </c>
      <c r="Q6" s="32" t="s">
        <v>177</v>
      </c>
      <c r="R6" s="32" t="s">
        <v>178</v>
      </c>
      <c r="S6" s="33" t="str">
        <f>HYPERLINK("https://financialservices.house.gov/uploadedfiles/crpt-115-hmtg-ba00-fc111-20171115.pdf","37-23")</f>
        <v>37-23</v>
      </c>
      <c r="T6" s="33" t="str">
        <f>HYPERLINK("https://financialservices.house.gov/uploadedfiles/crpt-115-hmtg-ba00-fc112-20171115.pdf","58-2")</f>
        <v>58-2</v>
      </c>
      <c r="U6" s="33" t="str">
        <f>HYPERLINK("https://financialservices.house.gov/uploadedfiles/crpt-115-hmtg-ba00-fc114-20171115.pdf","58-2")</f>
        <v>58-2</v>
      </c>
      <c r="V6" s="32" t="s">
        <v>179</v>
      </c>
      <c r="W6" s="32" t="s">
        <v>180</v>
      </c>
      <c r="X6" s="32" t="s">
        <v>181</v>
      </c>
      <c r="Y6" s="32" t="s">
        <v>170</v>
      </c>
      <c r="Z6" s="32" t="s">
        <v>182</v>
      </c>
      <c r="AA6" s="32" t="s">
        <v>170</v>
      </c>
      <c r="AB6" s="32" t="s">
        <v>181</v>
      </c>
      <c r="AC6" s="34" t="s">
        <v>183</v>
      </c>
      <c r="AD6" s="30"/>
      <c r="AE6" s="30"/>
    </row>
    <row r="7">
      <c r="A7" s="19"/>
      <c r="B7" s="24" t="s">
        <v>5</v>
      </c>
      <c r="C7" s="35">
        <v>43020.0</v>
      </c>
      <c r="D7" s="35">
        <v>43020.0</v>
      </c>
      <c r="E7" s="35">
        <v>43020.0</v>
      </c>
      <c r="F7" s="35">
        <v>43020.0</v>
      </c>
      <c r="G7" s="35">
        <v>43020.0</v>
      </c>
      <c r="H7" s="35">
        <v>43020.0</v>
      </c>
      <c r="I7" s="35">
        <v>43020.0</v>
      </c>
      <c r="J7" s="35">
        <v>43020.0</v>
      </c>
      <c r="K7" s="35">
        <v>43020.0</v>
      </c>
      <c r="L7" s="35">
        <v>43020.0</v>
      </c>
      <c r="M7" s="35">
        <v>43020.0</v>
      </c>
      <c r="N7" s="35">
        <v>43020.0</v>
      </c>
      <c r="O7" s="35">
        <v>43053.0</v>
      </c>
      <c r="P7" s="35">
        <v>43054.0</v>
      </c>
      <c r="Q7" s="35">
        <v>43054.0</v>
      </c>
      <c r="R7" s="35">
        <v>43054.0</v>
      </c>
      <c r="S7" s="35">
        <v>43054.0</v>
      </c>
      <c r="T7" s="35">
        <v>43054.0</v>
      </c>
      <c r="U7" s="35">
        <v>43054.0</v>
      </c>
      <c r="V7" s="35">
        <v>43054.0</v>
      </c>
      <c r="W7" s="35">
        <v>43054.0</v>
      </c>
      <c r="X7" s="35">
        <v>43054.0</v>
      </c>
      <c r="Y7" s="35">
        <v>43082.0</v>
      </c>
      <c r="Z7" s="35">
        <v>43082.0</v>
      </c>
      <c r="AA7" s="35">
        <v>43082.0</v>
      </c>
      <c r="AB7" s="35">
        <v>43082.0</v>
      </c>
      <c r="AC7" s="36">
        <v>43082.0</v>
      </c>
      <c r="AD7" s="35"/>
      <c r="AE7" s="35"/>
    </row>
    <row r="8">
      <c r="A8" s="37" t="s">
        <v>184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9"/>
      <c r="T8" s="39"/>
      <c r="U8" s="39"/>
      <c r="V8" s="38"/>
      <c r="W8" s="38"/>
      <c r="X8" s="38"/>
      <c r="Y8" s="38"/>
      <c r="Z8" s="38"/>
      <c r="AA8" s="38"/>
      <c r="AB8" s="38"/>
      <c r="AC8" s="40"/>
      <c r="AD8" s="39" t="s">
        <v>185</v>
      </c>
      <c r="AE8" s="39" t="s">
        <v>186</v>
      </c>
    </row>
    <row r="9">
      <c r="A9" s="19"/>
      <c r="B9" s="41" t="s">
        <v>187</v>
      </c>
      <c r="C9" s="30" t="s">
        <v>98</v>
      </c>
      <c r="D9" s="30" t="s">
        <v>109</v>
      </c>
      <c r="E9" s="30" t="s">
        <v>98</v>
      </c>
      <c r="F9" s="30" t="s">
        <v>109</v>
      </c>
      <c r="G9" s="30" t="s">
        <v>109</v>
      </c>
      <c r="H9" s="30" t="s">
        <v>98</v>
      </c>
      <c r="I9" s="30" t="s">
        <v>109</v>
      </c>
      <c r="J9" s="30" t="s">
        <v>109</v>
      </c>
      <c r="K9" s="30" t="s">
        <v>109</v>
      </c>
      <c r="L9" s="30" t="s">
        <v>109</v>
      </c>
      <c r="M9" s="30" t="s">
        <v>109</v>
      </c>
      <c r="N9" s="30" t="s">
        <v>109</v>
      </c>
      <c r="O9" s="30" t="s">
        <v>109</v>
      </c>
      <c r="P9" s="30" t="s">
        <v>98</v>
      </c>
      <c r="Q9" s="30" t="s">
        <v>109</v>
      </c>
      <c r="R9" s="30" t="s">
        <v>109</v>
      </c>
      <c r="S9" s="30" t="s">
        <v>109</v>
      </c>
      <c r="T9" s="30" t="s">
        <v>109</v>
      </c>
      <c r="U9" s="30" t="s">
        <v>109</v>
      </c>
      <c r="V9" s="30" t="s">
        <v>109</v>
      </c>
      <c r="W9" s="30" t="s">
        <v>109</v>
      </c>
      <c r="X9" s="30" t="s">
        <v>98</v>
      </c>
      <c r="Y9" s="30" t="s">
        <v>98</v>
      </c>
      <c r="Z9" s="30" t="s">
        <v>109</v>
      </c>
      <c r="AA9" s="30" t="s">
        <v>98</v>
      </c>
      <c r="AB9" s="30" t="s">
        <v>98</v>
      </c>
      <c r="AC9" s="31" t="s">
        <v>109</v>
      </c>
      <c r="AD9" s="30">
        <f>countif(C9:AC9,"Y")</f>
        <v>19</v>
      </c>
      <c r="AE9" s="30">
        <f>countif(C9:AC9, "N")</f>
        <v>8</v>
      </c>
    </row>
    <row r="10">
      <c r="A10" s="37" t="s">
        <v>188</v>
      </c>
      <c r="B10" s="38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3"/>
      <c r="AD10" s="42"/>
      <c r="AE10" s="42"/>
    </row>
    <row r="11">
      <c r="A11" s="19"/>
      <c r="B11" s="41" t="s">
        <v>189</v>
      </c>
      <c r="C11" s="30" t="s">
        <v>109</v>
      </c>
      <c r="D11" s="30" t="s">
        <v>109</v>
      </c>
      <c r="E11" s="30" t="s">
        <v>109</v>
      </c>
      <c r="F11" s="30" t="s">
        <v>109</v>
      </c>
      <c r="G11" s="30" t="s">
        <v>109</v>
      </c>
      <c r="H11" s="30" t="s">
        <v>109</v>
      </c>
      <c r="I11" s="30" t="s">
        <v>109</v>
      </c>
      <c r="J11" s="30" t="s">
        <v>109</v>
      </c>
      <c r="K11" s="30" t="s">
        <v>109</v>
      </c>
      <c r="L11" s="30" t="s">
        <v>109</v>
      </c>
      <c r="M11" s="30" t="s">
        <v>109</v>
      </c>
      <c r="N11" s="30" t="s">
        <v>109</v>
      </c>
      <c r="O11" s="30" t="s">
        <v>109</v>
      </c>
      <c r="P11" s="30" t="s">
        <v>109</v>
      </c>
      <c r="Q11" s="30" t="s">
        <v>109</v>
      </c>
      <c r="R11" s="30" t="s">
        <v>109</v>
      </c>
      <c r="S11" s="30" t="s">
        <v>109</v>
      </c>
      <c r="T11" s="30" t="s">
        <v>109</v>
      </c>
      <c r="U11" s="30" t="s">
        <v>109</v>
      </c>
      <c r="V11" s="30" t="s">
        <v>109</v>
      </c>
      <c r="W11" s="30" t="s">
        <v>109</v>
      </c>
      <c r="X11" s="30" t="s">
        <v>109</v>
      </c>
      <c r="Y11" s="30" t="s">
        <v>109</v>
      </c>
      <c r="Z11" s="30" t="s">
        <v>109</v>
      </c>
      <c r="AA11" s="30" t="s">
        <v>109</v>
      </c>
      <c r="AB11" s="30" t="s">
        <v>109</v>
      </c>
      <c r="AC11" s="31" t="s">
        <v>109</v>
      </c>
      <c r="AD11" s="30">
        <f>countif(C11:AC11,"Y")</f>
        <v>27</v>
      </c>
      <c r="AE11" s="30">
        <f>countif(C11:AC11, "N")</f>
        <v>0</v>
      </c>
    </row>
    <row r="12">
      <c r="A12" s="37" t="s">
        <v>190</v>
      </c>
      <c r="B12" s="38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  <c r="AD12" s="42"/>
      <c r="AE12" s="42"/>
    </row>
    <row r="13">
      <c r="A13" s="19"/>
      <c r="B13" s="41" t="s">
        <v>191</v>
      </c>
      <c r="C13" s="30" t="s">
        <v>109</v>
      </c>
      <c r="D13" s="30" t="s">
        <v>109</v>
      </c>
      <c r="E13" s="30" t="s">
        <v>109</v>
      </c>
      <c r="F13" s="30" t="s">
        <v>109</v>
      </c>
      <c r="G13" s="30" t="s">
        <v>109</v>
      </c>
      <c r="H13" s="30" t="s">
        <v>109</v>
      </c>
      <c r="I13" s="30" t="s">
        <v>109</v>
      </c>
      <c r="J13" s="30" t="s">
        <v>109</v>
      </c>
      <c r="K13" s="30" t="s">
        <v>109</v>
      </c>
      <c r="L13" s="30" t="s">
        <v>109</v>
      </c>
      <c r="M13" s="30" t="s">
        <v>109</v>
      </c>
      <c r="N13" s="30" t="s">
        <v>109</v>
      </c>
      <c r="O13" s="30" t="s">
        <v>109</v>
      </c>
      <c r="P13" s="30" t="s">
        <v>109</v>
      </c>
      <c r="Q13" s="30" t="s">
        <v>109</v>
      </c>
      <c r="R13" s="30" t="s">
        <v>109</v>
      </c>
      <c r="S13" s="30" t="s">
        <v>109</v>
      </c>
      <c r="T13" s="30" t="s">
        <v>109</v>
      </c>
      <c r="U13" s="30" t="s">
        <v>109</v>
      </c>
      <c r="V13" s="30" t="s">
        <v>109</v>
      </c>
      <c r="W13" s="30" t="s">
        <v>109</v>
      </c>
      <c r="X13" s="30" t="s">
        <v>109</v>
      </c>
      <c r="Y13" s="30" t="s">
        <v>109</v>
      </c>
      <c r="Z13" s="30" t="s">
        <v>109</v>
      </c>
      <c r="AA13" s="30" t="s">
        <v>109</v>
      </c>
      <c r="AB13" s="30" t="s">
        <v>109</v>
      </c>
      <c r="AC13" s="31" t="s">
        <v>98</v>
      </c>
      <c r="AD13" s="30">
        <f t="shared" ref="AD13:AD16" si="1">countif(C13:AC13,"Y")</f>
        <v>26</v>
      </c>
      <c r="AE13" s="30">
        <f t="shared" ref="AE13:AE16" si="2">countif(C13:AC13, "N")</f>
        <v>1</v>
      </c>
    </row>
    <row r="14">
      <c r="A14" s="19"/>
      <c r="B14" s="41" t="s">
        <v>192</v>
      </c>
      <c r="C14" s="30" t="s">
        <v>98</v>
      </c>
      <c r="D14" s="30" t="s">
        <v>109</v>
      </c>
      <c r="E14" s="30" t="s">
        <v>98</v>
      </c>
      <c r="F14" s="30" t="s">
        <v>98</v>
      </c>
      <c r="G14" s="30" t="s">
        <v>98</v>
      </c>
      <c r="H14" s="30" t="s">
        <v>98</v>
      </c>
      <c r="I14" s="30" t="s">
        <v>109</v>
      </c>
      <c r="J14" s="30" t="s">
        <v>109</v>
      </c>
      <c r="K14" s="30" t="s">
        <v>109</v>
      </c>
      <c r="L14" s="30" t="s">
        <v>98</v>
      </c>
      <c r="M14" s="30" t="s">
        <v>109</v>
      </c>
      <c r="N14" s="30" t="s">
        <v>109</v>
      </c>
      <c r="O14" s="30" t="s">
        <v>109</v>
      </c>
      <c r="P14" s="30" t="s">
        <v>98</v>
      </c>
      <c r="Q14" s="30" t="s">
        <v>109</v>
      </c>
      <c r="R14" s="30" t="s">
        <v>98</v>
      </c>
      <c r="S14" s="30" t="s">
        <v>98</v>
      </c>
      <c r="T14" s="30" t="s">
        <v>109</v>
      </c>
      <c r="U14" s="30" t="s">
        <v>109</v>
      </c>
      <c r="V14" s="30" t="s">
        <v>98</v>
      </c>
      <c r="W14" s="30" t="s">
        <v>98</v>
      </c>
      <c r="X14" s="30" t="s">
        <v>98</v>
      </c>
      <c r="Y14" s="30" t="s">
        <v>98</v>
      </c>
      <c r="Z14" s="30" t="s">
        <v>109</v>
      </c>
      <c r="AA14" s="30" t="s">
        <v>98</v>
      </c>
      <c r="AB14" s="30" t="s">
        <v>98</v>
      </c>
      <c r="AC14" s="31" t="s">
        <v>109</v>
      </c>
      <c r="AD14" s="30">
        <f t="shared" si="1"/>
        <v>12</v>
      </c>
      <c r="AE14" s="30">
        <f t="shared" si="2"/>
        <v>15</v>
      </c>
    </row>
    <row r="15">
      <c r="A15" s="19"/>
      <c r="B15" s="41" t="s">
        <v>193</v>
      </c>
      <c r="C15" s="30" t="s">
        <v>98</v>
      </c>
      <c r="D15" s="30" t="s">
        <v>109</v>
      </c>
      <c r="E15" s="30" t="s">
        <v>98</v>
      </c>
      <c r="F15" s="30" t="s">
        <v>98</v>
      </c>
      <c r="G15" s="30" t="s">
        <v>98</v>
      </c>
      <c r="H15" s="30" t="s">
        <v>98</v>
      </c>
      <c r="I15" s="30" t="s">
        <v>109</v>
      </c>
      <c r="J15" s="30" t="s">
        <v>109</v>
      </c>
      <c r="K15" s="30" t="s">
        <v>109</v>
      </c>
      <c r="L15" s="30" t="s">
        <v>109</v>
      </c>
      <c r="M15" s="30" t="s">
        <v>109</v>
      </c>
      <c r="N15" s="30" t="s">
        <v>109</v>
      </c>
      <c r="O15" s="30" t="s">
        <v>98</v>
      </c>
      <c r="P15" s="30" t="s">
        <v>98</v>
      </c>
      <c r="Q15" s="30" t="s">
        <v>109</v>
      </c>
      <c r="R15" s="30" t="s">
        <v>109</v>
      </c>
      <c r="S15" s="30" t="s">
        <v>98</v>
      </c>
      <c r="T15" s="30" t="s">
        <v>109</v>
      </c>
      <c r="U15" s="30" t="s">
        <v>109</v>
      </c>
      <c r="V15" s="30" t="s">
        <v>98</v>
      </c>
      <c r="W15" s="30" t="s">
        <v>98</v>
      </c>
      <c r="X15" s="30" t="s">
        <v>98</v>
      </c>
      <c r="Y15" s="30" t="s">
        <v>98</v>
      </c>
      <c r="Z15" s="30" t="s">
        <v>109</v>
      </c>
      <c r="AA15" s="30" t="s">
        <v>98</v>
      </c>
      <c r="AB15" s="30" t="s">
        <v>98</v>
      </c>
      <c r="AC15" s="31" t="s">
        <v>109</v>
      </c>
      <c r="AD15" s="30">
        <f t="shared" si="1"/>
        <v>13</v>
      </c>
      <c r="AE15" s="30">
        <f t="shared" si="2"/>
        <v>14</v>
      </c>
    </row>
    <row r="16">
      <c r="A16" s="19"/>
      <c r="B16" s="41" t="s">
        <v>194</v>
      </c>
      <c r="C16" s="30" t="s">
        <v>98</v>
      </c>
      <c r="D16" s="30" t="s">
        <v>109</v>
      </c>
      <c r="E16" s="30" t="s">
        <v>98</v>
      </c>
      <c r="F16" s="30" t="s">
        <v>98</v>
      </c>
      <c r="G16" s="30" t="s">
        <v>98</v>
      </c>
      <c r="H16" s="30" t="s">
        <v>98</v>
      </c>
      <c r="I16" s="30" t="s">
        <v>109</v>
      </c>
      <c r="J16" s="30" t="s">
        <v>109</v>
      </c>
      <c r="K16" s="30" t="s">
        <v>109</v>
      </c>
      <c r="L16" s="30" t="s">
        <v>98</v>
      </c>
      <c r="M16" s="30" t="s">
        <v>98</v>
      </c>
      <c r="N16" s="30" t="s">
        <v>98</v>
      </c>
      <c r="O16" s="30" t="s">
        <v>98</v>
      </c>
      <c r="P16" s="30" t="s">
        <v>98</v>
      </c>
      <c r="Q16" s="30" t="s">
        <v>98</v>
      </c>
      <c r="R16" s="30" t="s">
        <v>98</v>
      </c>
      <c r="S16" s="30" t="s">
        <v>98</v>
      </c>
      <c r="T16" s="30" t="s">
        <v>109</v>
      </c>
      <c r="U16" s="30" t="s">
        <v>109</v>
      </c>
      <c r="V16" s="30" t="s">
        <v>98</v>
      </c>
      <c r="W16" s="30" t="s">
        <v>98</v>
      </c>
      <c r="X16" s="30" t="s">
        <v>98</v>
      </c>
      <c r="Y16" s="30" t="s">
        <v>98</v>
      </c>
      <c r="Z16" s="30" t="s">
        <v>98</v>
      </c>
      <c r="AA16" s="30" t="s">
        <v>98</v>
      </c>
      <c r="AB16" s="30" t="s">
        <v>98</v>
      </c>
      <c r="AC16" s="31" t="s">
        <v>109</v>
      </c>
      <c r="AD16" s="30">
        <f t="shared" si="1"/>
        <v>7</v>
      </c>
      <c r="AE16" s="30">
        <f t="shared" si="2"/>
        <v>20</v>
      </c>
    </row>
    <row r="17">
      <c r="A17" s="37" t="s">
        <v>195</v>
      </c>
      <c r="B17" s="38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3"/>
      <c r="AD17" s="42"/>
      <c r="AE17" s="42"/>
    </row>
    <row r="18">
      <c r="A18" s="19"/>
      <c r="B18" s="41" t="s">
        <v>196</v>
      </c>
      <c r="C18" s="30" t="s">
        <v>109</v>
      </c>
      <c r="D18" s="30" t="s">
        <v>109</v>
      </c>
      <c r="E18" s="30" t="s">
        <v>109</v>
      </c>
      <c r="F18" s="30" t="s">
        <v>109</v>
      </c>
      <c r="G18" s="30" t="s">
        <v>109</v>
      </c>
      <c r="H18" s="30" t="s">
        <v>109</v>
      </c>
      <c r="I18" s="30" t="s">
        <v>109</v>
      </c>
      <c r="J18" s="30" t="s">
        <v>109</v>
      </c>
      <c r="K18" s="30" t="s">
        <v>109</v>
      </c>
      <c r="L18" s="30" t="s">
        <v>109</v>
      </c>
      <c r="M18" s="30" t="s">
        <v>109</v>
      </c>
      <c r="N18" s="30" t="s">
        <v>109</v>
      </c>
      <c r="O18" s="30" t="s">
        <v>109</v>
      </c>
      <c r="P18" s="30" t="s">
        <v>109</v>
      </c>
      <c r="Q18" s="30" t="s">
        <v>109</v>
      </c>
      <c r="R18" s="30" t="s">
        <v>109</v>
      </c>
      <c r="S18" s="30" t="s">
        <v>109</v>
      </c>
      <c r="T18" s="30" t="s">
        <v>109</v>
      </c>
      <c r="U18" s="30" t="s">
        <v>109</v>
      </c>
      <c r="V18" s="30" t="s">
        <v>109</v>
      </c>
      <c r="W18" s="30" t="s">
        <v>109</v>
      </c>
      <c r="X18" s="30" t="s">
        <v>109</v>
      </c>
      <c r="Y18" s="30" t="s">
        <v>109</v>
      </c>
      <c r="Z18" s="30" t="s">
        <v>109</v>
      </c>
      <c r="AA18" s="30" t="s">
        <v>109</v>
      </c>
      <c r="AB18" s="30" t="s">
        <v>109</v>
      </c>
      <c r="AC18" s="31" t="s">
        <v>109</v>
      </c>
      <c r="AD18" s="30">
        <f t="shared" ref="AD18:AD19" si="3">countif(C18:AC18,"Y")</f>
        <v>27</v>
      </c>
      <c r="AE18" s="30">
        <f t="shared" ref="AE18:AE19" si="4">countif(C18:AC18, "N")</f>
        <v>0</v>
      </c>
    </row>
    <row r="19">
      <c r="A19" s="19"/>
      <c r="B19" s="41" t="s">
        <v>197</v>
      </c>
      <c r="C19" s="30" t="s">
        <v>109</v>
      </c>
      <c r="D19" s="30" t="s">
        <v>109</v>
      </c>
      <c r="E19" s="30" t="s">
        <v>109</v>
      </c>
      <c r="F19" s="30" t="s">
        <v>98</v>
      </c>
      <c r="G19" s="30" t="s">
        <v>98</v>
      </c>
      <c r="H19" s="30" t="s">
        <v>98</v>
      </c>
      <c r="I19" s="30" t="s">
        <v>109</v>
      </c>
      <c r="J19" s="30" t="s">
        <v>109</v>
      </c>
      <c r="K19" s="30" t="s">
        <v>109</v>
      </c>
      <c r="L19" s="30" t="s">
        <v>98</v>
      </c>
      <c r="M19" s="30" t="s">
        <v>109</v>
      </c>
      <c r="N19" s="30" t="s">
        <v>98</v>
      </c>
      <c r="O19" s="30" t="s">
        <v>109</v>
      </c>
      <c r="P19" s="30" t="s">
        <v>98</v>
      </c>
      <c r="Q19" s="30" t="s">
        <v>109</v>
      </c>
      <c r="R19" s="30" t="s">
        <v>98</v>
      </c>
      <c r="S19" s="30" t="s">
        <v>109</v>
      </c>
      <c r="T19" s="30" t="s">
        <v>109</v>
      </c>
      <c r="U19" s="30" t="s">
        <v>109</v>
      </c>
      <c r="V19" s="30" t="s">
        <v>98</v>
      </c>
      <c r="W19" s="30" t="s">
        <v>109</v>
      </c>
      <c r="X19" s="30" t="s">
        <v>98</v>
      </c>
      <c r="Y19" s="30" t="s">
        <v>98</v>
      </c>
      <c r="Z19" s="30" t="s">
        <v>109</v>
      </c>
      <c r="AA19" s="30" t="s">
        <v>98</v>
      </c>
      <c r="AB19" s="30" t="s">
        <v>109</v>
      </c>
      <c r="AC19" s="31" t="s">
        <v>109</v>
      </c>
      <c r="AD19" s="30">
        <f t="shared" si="3"/>
        <v>16</v>
      </c>
      <c r="AE19" s="30">
        <f t="shared" si="4"/>
        <v>11</v>
      </c>
    </row>
    <row r="20">
      <c r="A20" s="37" t="s">
        <v>198</v>
      </c>
      <c r="B20" s="38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3"/>
      <c r="AD20" s="42"/>
      <c r="AE20" s="42"/>
    </row>
    <row r="21">
      <c r="A21" s="19"/>
      <c r="B21" s="41" t="s">
        <v>199</v>
      </c>
      <c r="C21" s="30" t="s">
        <v>98</v>
      </c>
      <c r="D21" s="30" t="s">
        <v>109</v>
      </c>
      <c r="E21" s="30" t="s">
        <v>98</v>
      </c>
      <c r="F21" s="30" t="s">
        <v>98</v>
      </c>
      <c r="G21" s="30" t="s">
        <v>98</v>
      </c>
      <c r="H21" s="30" t="s">
        <v>98</v>
      </c>
      <c r="I21" s="30" t="s">
        <v>109</v>
      </c>
      <c r="J21" s="30" t="s">
        <v>109</v>
      </c>
      <c r="K21" s="30" t="s">
        <v>109</v>
      </c>
      <c r="L21" s="30" t="s">
        <v>98</v>
      </c>
      <c r="M21" s="30" t="s">
        <v>109</v>
      </c>
      <c r="N21" s="30" t="s">
        <v>109</v>
      </c>
      <c r="O21" s="30" t="s">
        <v>98</v>
      </c>
      <c r="P21" s="30" t="s">
        <v>98</v>
      </c>
      <c r="Q21" s="30" t="s">
        <v>109</v>
      </c>
      <c r="R21" s="30" t="s">
        <v>109</v>
      </c>
      <c r="S21" s="30" t="s">
        <v>98</v>
      </c>
      <c r="T21" s="30" t="s">
        <v>109</v>
      </c>
      <c r="U21" s="30" t="s">
        <v>109</v>
      </c>
      <c r="V21" s="30" t="s">
        <v>98</v>
      </c>
      <c r="W21" s="30" t="s">
        <v>98</v>
      </c>
      <c r="X21" s="30" t="s">
        <v>98</v>
      </c>
      <c r="Y21" s="30" t="s">
        <v>98</v>
      </c>
      <c r="Z21" s="30" t="s">
        <v>109</v>
      </c>
      <c r="AA21" s="30" t="s">
        <v>98</v>
      </c>
      <c r="AB21" s="30" t="s">
        <v>98</v>
      </c>
      <c r="AC21" s="31" t="s">
        <v>109</v>
      </c>
      <c r="AD21" s="30">
        <f>countif(C21:AC21,"Y")</f>
        <v>12</v>
      </c>
      <c r="AE21" s="30">
        <f>countif(C21:AC21, "N")</f>
        <v>15</v>
      </c>
    </row>
    <row r="22">
      <c r="A22" s="37" t="s">
        <v>200</v>
      </c>
      <c r="B22" s="38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  <c r="AD22" s="42"/>
      <c r="AE22" s="42"/>
    </row>
    <row r="23">
      <c r="A23" s="19"/>
      <c r="B23" s="41" t="s">
        <v>201</v>
      </c>
      <c r="C23" s="30" t="s">
        <v>98</v>
      </c>
      <c r="D23" s="30" t="s">
        <v>109</v>
      </c>
      <c r="E23" s="30" t="s">
        <v>98</v>
      </c>
      <c r="F23" s="30" t="s">
        <v>98</v>
      </c>
      <c r="G23" s="30" t="s">
        <v>98</v>
      </c>
      <c r="H23" s="30" t="s">
        <v>98</v>
      </c>
      <c r="I23" s="30" t="s">
        <v>109</v>
      </c>
      <c r="J23" s="30" t="s">
        <v>109</v>
      </c>
      <c r="K23" s="30" t="s">
        <v>109</v>
      </c>
      <c r="L23" s="30" t="s">
        <v>109</v>
      </c>
      <c r="M23" s="30" t="s">
        <v>98</v>
      </c>
      <c r="N23" s="30" t="s">
        <v>98</v>
      </c>
      <c r="O23" s="30" t="s">
        <v>98</v>
      </c>
      <c r="P23" s="30" t="s">
        <v>202</v>
      </c>
      <c r="Q23" s="30" t="s">
        <v>109</v>
      </c>
      <c r="R23" s="30" t="s">
        <v>98</v>
      </c>
      <c r="S23" s="30" t="s">
        <v>98</v>
      </c>
      <c r="T23" s="30" t="s">
        <v>109</v>
      </c>
      <c r="U23" s="30" t="s">
        <v>109</v>
      </c>
      <c r="V23" s="30" t="s">
        <v>98</v>
      </c>
      <c r="W23" s="30" t="s">
        <v>98</v>
      </c>
      <c r="X23" s="30" t="s">
        <v>98</v>
      </c>
      <c r="Y23" s="30" t="s">
        <v>98</v>
      </c>
      <c r="Z23" s="30" t="s">
        <v>109</v>
      </c>
      <c r="AA23" s="30" t="s">
        <v>98</v>
      </c>
      <c r="AB23" s="30" t="s">
        <v>98</v>
      </c>
      <c r="AC23" s="31" t="s">
        <v>109</v>
      </c>
      <c r="AD23" s="30">
        <f t="shared" ref="AD23:AD25" si="5">countif(C23:AC23,"Y")</f>
        <v>10</v>
      </c>
      <c r="AE23" s="30">
        <f t="shared" ref="AE23:AE25" si="6">countif(C23:AC23, "N")</f>
        <v>16</v>
      </c>
    </row>
    <row r="24">
      <c r="A24" s="19"/>
      <c r="B24" s="41" t="s">
        <v>203</v>
      </c>
      <c r="C24" s="30" t="s">
        <v>109</v>
      </c>
      <c r="D24" s="30" t="s">
        <v>109</v>
      </c>
      <c r="E24" s="30" t="s">
        <v>109</v>
      </c>
      <c r="F24" s="30" t="s">
        <v>109</v>
      </c>
      <c r="G24" s="30" t="s">
        <v>109</v>
      </c>
      <c r="H24" s="30" t="s">
        <v>109</v>
      </c>
      <c r="I24" s="30" t="s">
        <v>109</v>
      </c>
      <c r="J24" s="30" t="s">
        <v>109</v>
      </c>
      <c r="K24" s="30" t="s">
        <v>109</v>
      </c>
      <c r="L24" s="30" t="s">
        <v>109</v>
      </c>
      <c r="M24" s="30" t="s">
        <v>109</v>
      </c>
      <c r="N24" s="30" t="s">
        <v>109</v>
      </c>
      <c r="O24" s="30" t="s">
        <v>109</v>
      </c>
      <c r="P24" s="30" t="s">
        <v>204</v>
      </c>
      <c r="Q24" s="30" t="s">
        <v>204</v>
      </c>
      <c r="R24" s="30" t="s">
        <v>109</v>
      </c>
      <c r="S24" s="30" t="s">
        <v>109</v>
      </c>
      <c r="T24" s="30" t="s">
        <v>109</v>
      </c>
      <c r="U24" s="30" t="s">
        <v>109</v>
      </c>
      <c r="V24" s="30" t="s">
        <v>109</v>
      </c>
      <c r="W24" s="30" t="s">
        <v>109</v>
      </c>
      <c r="X24" s="30" t="s">
        <v>109</v>
      </c>
      <c r="Y24" s="30" t="s">
        <v>109</v>
      </c>
      <c r="Z24" s="30" t="s">
        <v>109</v>
      </c>
      <c r="AA24" s="30" t="s">
        <v>109</v>
      </c>
      <c r="AB24" s="30" t="s">
        <v>109</v>
      </c>
      <c r="AC24" s="31" t="s">
        <v>109</v>
      </c>
      <c r="AD24" s="30">
        <f t="shared" si="5"/>
        <v>25</v>
      </c>
      <c r="AE24" s="30">
        <f t="shared" si="6"/>
        <v>0</v>
      </c>
    </row>
    <row r="25">
      <c r="A25" s="19"/>
      <c r="B25" s="41" t="s">
        <v>205</v>
      </c>
      <c r="C25" s="30" t="s">
        <v>109</v>
      </c>
      <c r="D25" s="30" t="s">
        <v>109</v>
      </c>
      <c r="E25" s="30" t="s">
        <v>109</v>
      </c>
      <c r="F25" s="30" t="s">
        <v>109</v>
      </c>
      <c r="G25" s="30" t="s">
        <v>109</v>
      </c>
      <c r="H25" s="30" t="s">
        <v>109</v>
      </c>
      <c r="I25" s="30" t="s">
        <v>109</v>
      </c>
      <c r="J25" s="30" t="s">
        <v>109</v>
      </c>
      <c r="K25" s="30" t="s">
        <v>109</v>
      </c>
      <c r="L25" s="30" t="s">
        <v>109</v>
      </c>
      <c r="M25" s="30" t="s">
        <v>109</v>
      </c>
      <c r="N25" s="30" t="s">
        <v>109</v>
      </c>
      <c r="O25" s="30" t="s">
        <v>109</v>
      </c>
      <c r="P25" s="30" t="s">
        <v>109</v>
      </c>
      <c r="Q25" s="30" t="s">
        <v>109</v>
      </c>
      <c r="R25" s="30" t="s">
        <v>109</v>
      </c>
      <c r="S25" s="30" t="s">
        <v>109</v>
      </c>
      <c r="T25" s="30" t="s">
        <v>109</v>
      </c>
      <c r="U25" s="30" t="s">
        <v>109</v>
      </c>
      <c r="V25" s="30" t="s">
        <v>109</v>
      </c>
      <c r="W25" s="30" t="s">
        <v>109</v>
      </c>
      <c r="X25" s="30" t="s">
        <v>109</v>
      </c>
      <c r="Y25" s="30" t="s">
        <v>109</v>
      </c>
      <c r="Z25" s="30" t="s">
        <v>109</v>
      </c>
      <c r="AA25" s="30" t="s">
        <v>109</v>
      </c>
      <c r="AB25" s="30" t="s">
        <v>109</v>
      </c>
      <c r="AC25" s="31" t="s">
        <v>109</v>
      </c>
      <c r="AD25" s="30">
        <f t="shared" si="5"/>
        <v>27</v>
      </c>
      <c r="AE25" s="30">
        <f t="shared" si="6"/>
        <v>0</v>
      </c>
    </row>
    <row r="26">
      <c r="A26" s="37" t="s">
        <v>206</v>
      </c>
      <c r="B26" s="38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3"/>
      <c r="AD26" s="42"/>
      <c r="AE26" s="42"/>
    </row>
    <row r="27">
      <c r="A27" s="19"/>
      <c r="B27" s="41" t="s">
        <v>207</v>
      </c>
      <c r="C27" s="30" t="s">
        <v>109</v>
      </c>
      <c r="D27" s="30" t="s">
        <v>109</v>
      </c>
      <c r="E27" s="30" t="s">
        <v>109</v>
      </c>
      <c r="F27" s="30" t="s">
        <v>98</v>
      </c>
      <c r="G27" s="30" t="s">
        <v>98</v>
      </c>
      <c r="H27" s="30" t="s">
        <v>98</v>
      </c>
      <c r="I27" s="30" t="s">
        <v>109</v>
      </c>
      <c r="J27" s="30" t="s">
        <v>109</v>
      </c>
      <c r="K27" s="30" t="s">
        <v>109</v>
      </c>
      <c r="L27" s="30" t="s">
        <v>109</v>
      </c>
      <c r="M27" s="30" t="s">
        <v>109</v>
      </c>
      <c r="N27" s="30" t="s">
        <v>109</v>
      </c>
      <c r="O27" s="30" t="s">
        <v>109</v>
      </c>
      <c r="P27" s="30" t="s">
        <v>98</v>
      </c>
      <c r="Q27" s="30" t="s">
        <v>109</v>
      </c>
      <c r="R27" s="30" t="s">
        <v>109</v>
      </c>
      <c r="S27" s="30" t="s">
        <v>98</v>
      </c>
      <c r="T27" s="30" t="s">
        <v>109</v>
      </c>
      <c r="U27" s="30" t="s">
        <v>109</v>
      </c>
      <c r="V27" s="30" t="s">
        <v>109</v>
      </c>
      <c r="W27" s="30" t="s">
        <v>109</v>
      </c>
      <c r="X27" s="30" t="s">
        <v>98</v>
      </c>
      <c r="Y27" s="30" t="s">
        <v>98</v>
      </c>
      <c r="Z27" s="30" t="s">
        <v>109</v>
      </c>
      <c r="AA27" s="30" t="s">
        <v>98</v>
      </c>
      <c r="AB27" s="30" t="s">
        <v>98</v>
      </c>
      <c r="AC27" s="31" t="s">
        <v>109</v>
      </c>
      <c r="AD27" s="30">
        <f t="shared" ref="AD27:AD28" si="7">countif(C27:AC27,"Y")</f>
        <v>18</v>
      </c>
      <c r="AE27" s="30">
        <f t="shared" ref="AE27:AE28" si="8">countif(C27:AC27, "N")</f>
        <v>9</v>
      </c>
    </row>
    <row r="28">
      <c r="A28" s="19"/>
      <c r="B28" s="41" t="s">
        <v>208</v>
      </c>
      <c r="C28" s="30" t="s">
        <v>109</v>
      </c>
      <c r="D28" s="30" t="s">
        <v>109</v>
      </c>
      <c r="E28" s="30" t="s">
        <v>109</v>
      </c>
      <c r="F28" s="30" t="s">
        <v>109</v>
      </c>
      <c r="G28" s="30" t="s">
        <v>109</v>
      </c>
      <c r="H28" s="30" t="s">
        <v>109</v>
      </c>
      <c r="I28" s="30" t="s">
        <v>109</v>
      </c>
      <c r="J28" s="30" t="s">
        <v>109</v>
      </c>
      <c r="K28" s="30" t="s">
        <v>109</v>
      </c>
      <c r="L28" s="30" t="s">
        <v>109</v>
      </c>
      <c r="M28" s="30" t="s">
        <v>109</v>
      </c>
      <c r="N28" s="30" t="s">
        <v>109</v>
      </c>
      <c r="O28" s="30" t="s">
        <v>109</v>
      </c>
      <c r="P28" s="30" t="s">
        <v>109</v>
      </c>
      <c r="Q28" s="30" t="s">
        <v>109</v>
      </c>
      <c r="R28" s="30" t="s">
        <v>109</v>
      </c>
      <c r="S28" s="30" t="s">
        <v>109</v>
      </c>
      <c r="T28" s="30" t="s">
        <v>109</v>
      </c>
      <c r="U28" s="30" t="s">
        <v>109</v>
      </c>
      <c r="V28" s="30" t="s">
        <v>109</v>
      </c>
      <c r="W28" s="30" t="s">
        <v>109</v>
      </c>
      <c r="X28" s="30" t="s">
        <v>109</v>
      </c>
      <c r="Y28" s="30" t="s">
        <v>109</v>
      </c>
      <c r="Z28" s="30" t="s">
        <v>109</v>
      </c>
      <c r="AA28" s="30" t="s">
        <v>109</v>
      </c>
      <c r="AB28" s="30" t="s">
        <v>109</v>
      </c>
      <c r="AC28" s="31" t="s">
        <v>109</v>
      </c>
      <c r="AD28" s="30">
        <f t="shared" si="7"/>
        <v>27</v>
      </c>
      <c r="AE28" s="30">
        <f t="shared" si="8"/>
        <v>0</v>
      </c>
    </row>
    <row r="29">
      <c r="A29" s="37" t="s">
        <v>209</v>
      </c>
      <c r="B29" s="38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3"/>
      <c r="AD29" s="42"/>
      <c r="AE29" s="42"/>
    </row>
    <row r="30">
      <c r="A30" s="19"/>
      <c r="B30" s="41" t="s">
        <v>210</v>
      </c>
      <c r="C30" s="30" t="s">
        <v>109</v>
      </c>
      <c r="D30" s="30" t="s">
        <v>109</v>
      </c>
      <c r="E30" s="30" t="s">
        <v>109</v>
      </c>
      <c r="F30" s="30" t="s">
        <v>109</v>
      </c>
      <c r="G30" s="30" t="s">
        <v>109</v>
      </c>
      <c r="H30" s="30" t="s">
        <v>109</v>
      </c>
      <c r="I30" s="30" t="s">
        <v>109</v>
      </c>
      <c r="J30" s="30" t="s">
        <v>109</v>
      </c>
      <c r="K30" s="30" t="s">
        <v>109</v>
      </c>
      <c r="L30" s="30" t="s">
        <v>109</v>
      </c>
      <c r="M30" s="30" t="s">
        <v>109</v>
      </c>
      <c r="N30" s="30" t="s">
        <v>109</v>
      </c>
      <c r="O30" s="30" t="s">
        <v>109</v>
      </c>
      <c r="P30" s="30" t="s">
        <v>109</v>
      </c>
      <c r="Q30" s="30" t="s">
        <v>109</v>
      </c>
      <c r="R30" s="30" t="s">
        <v>109</v>
      </c>
      <c r="S30" s="30" t="s">
        <v>109</v>
      </c>
      <c r="T30" s="30" t="s">
        <v>109</v>
      </c>
      <c r="U30" s="30" t="s">
        <v>109</v>
      </c>
      <c r="V30" s="30" t="s">
        <v>109</v>
      </c>
      <c r="W30" s="30" t="s">
        <v>109</v>
      </c>
      <c r="X30" s="30" t="s">
        <v>109</v>
      </c>
      <c r="Y30" s="30" t="s">
        <v>109</v>
      </c>
      <c r="Z30" s="30" t="s">
        <v>109</v>
      </c>
      <c r="AA30" s="30" t="s">
        <v>109</v>
      </c>
      <c r="AB30" s="30" t="s">
        <v>109</v>
      </c>
      <c r="AC30" s="31" t="s">
        <v>109</v>
      </c>
      <c r="AD30" s="30">
        <f t="shared" ref="AD30:AD31" si="9">countif(C30:AC30,"Y")</f>
        <v>27</v>
      </c>
      <c r="AE30" s="30">
        <f t="shared" ref="AE30:AE31" si="10">countif(C30:AC30, "N")</f>
        <v>0</v>
      </c>
    </row>
    <row r="31">
      <c r="A31" s="19"/>
      <c r="B31" s="41" t="s">
        <v>211</v>
      </c>
      <c r="C31" s="30" t="s">
        <v>98</v>
      </c>
      <c r="D31" s="30" t="s">
        <v>109</v>
      </c>
      <c r="E31" s="30" t="s">
        <v>98</v>
      </c>
      <c r="F31" s="30" t="s">
        <v>98</v>
      </c>
      <c r="G31" s="30" t="s">
        <v>98</v>
      </c>
      <c r="H31" s="30" t="s">
        <v>98</v>
      </c>
      <c r="I31" s="30" t="s">
        <v>109</v>
      </c>
      <c r="J31" s="30" t="s">
        <v>109</v>
      </c>
      <c r="K31" s="30" t="s">
        <v>109</v>
      </c>
      <c r="L31" s="30" t="s">
        <v>109</v>
      </c>
      <c r="M31" s="30" t="s">
        <v>109</v>
      </c>
      <c r="N31" s="30" t="s">
        <v>109</v>
      </c>
      <c r="O31" s="30" t="s">
        <v>109</v>
      </c>
      <c r="P31" s="30" t="s">
        <v>98</v>
      </c>
      <c r="Q31" s="30" t="s">
        <v>109</v>
      </c>
      <c r="R31" s="30" t="s">
        <v>109</v>
      </c>
      <c r="S31" s="30" t="s">
        <v>98</v>
      </c>
      <c r="T31" s="30" t="s">
        <v>109</v>
      </c>
      <c r="U31" s="30" t="s">
        <v>109</v>
      </c>
      <c r="V31" s="30" t="s">
        <v>98</v>
      </c>
      <c r="W31" s="30" t="s">
        <v>98</v>
      </c>
      <c r="X31" s="30" t="s">
        <v>98</v>
      </c>
      <c r="Y31" s="30" t="s">
        <v>98</v>
      </c>
      <c r="Z31" s="30" t="s">
        <v>109</v>
      </c>
      <c r="AA31" s="30" t="s">
        <v>98</v>
      </c>
      <c r="AB31" s="30" t="s">
        <v>98</v>
      </c>
      <c r="AC31" s="31" t="s">
        <v>109</v>
      </c>
      <c r="AD31" s="30">
        <f t="shared" si="9"/>
        <v>14</v>
      </c>
      <c r="AE31" s="30">
        <f t="shared" si="10"/>
        <v>13</v>
      </c>
    </row>
    <row r="32">
      <c r="A32" s="37" t="s">
        <v>212</v>
      </c>
      <c r="B32" s="38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3"/>
      <c r="AD32" s="42"/>
      <c r="AE32" s="42"/>
    </row>
    <row r="33">
      <c r="A33" s="19"/>
      <c r="B33" s="41" t="s">
        <v>213</v>
      </c>
      <c r="C33" s="30" t="s">
        <v>109</v>
      </c>
      <c r="D33" s="30" t="s">
        <v>109</v>
      </c>
      <c r="E33" s="30" t="s">
        <v>109</v>
      </c>
      <c r="F33" s="30" t="s">
        <v>109</v>
      </c>
      <c r="G33" s="30" t="s">
        <v>109</v>
      </c>
      <c r="H33" s="30" t="s">
        <v>109</v>
      </c>
      <c r="I33" s="30" t="s">
        <v>109</v>
      </c>
      <c r="J33" s="30" t="s">
        <v>109</v>
      </c>
      <c r="K33" s="30" t="s">
        <v>109</v>
      </c>
      <c r="L33" s="30" t="s">
        <v>109</v>
      </c>
      <c r="M33" s="30" t="s">
        <v>109</v>
      </c>
      <c r="N33" s="30" t="s">
        <v>109</v>
      </c>
      <c r="O33" s="30" t="s">
        <v>109</v>
      </c>
      <c r="P33" s="30" t="s">
        <v>109</v>
      </c>
      <c r="Q33" s="30" t="s">
        <v>109</v>
      </c>
      <c r="R33" s="30" t="s">
        <v>109</v>
      </c>
      <c r="S33" s="30" t="s">
        <v>109</v>
      </c>
      <c r="T33" s="30" t="s">
        <v>109</v>
      </c>
      <c r="U33" s="30" t="s">
        <v>109</v>
      </c>
      <c r="V33" s="30" t="s">
        <v>204</v>
      </c>
      <c r="W33" s="30" t="s">
        <v>204</v>
      </c>
      <c r="X33" s="30" t="s">
        <v>204</v>
      </c>
      <c r="Y33" s="30" t="s">
        <v>109</v>
      </c>
      <c r="Z33" s="30" t="s">
        <v>109</v>
      </c>
      <c r="AA33" s="30" t="s">
        <v>109</v>
      </c>
      <c r="AB33" s="30" t="s">
        <v>109</v>
      </c>
      <c r="AC33" s="31" t="s">
        <v>109</v>
      </c>
      <c r="AD33" s="30">
        <f t="shared" ref="AD33:AD34" si="11">countif(C33:AC33,"Y")</f>
        <v>24</v>
      </c>
      <c r="AE33" s="30">
        <f t="shared" ref="AE33:AE34" si="12">countif(C33:AC33, "N")</f>
        <v>0</v>
      </c>
    </row>
    <row r="34">
      <c r="A34" s="19"/>
      <c r="B34" s="41" t="s">
        <v>214</v>
      </c>
      <c r="C34" s="30" t="s">
        <v>109</v>
      </c>
      <c r="D34" s="30" t="s">
        <v>109</v>
      </c>
      <c r="E34" s="30" t="s">
        <v>109</v>
      </c>
      <c r="F34" s="30" t="s">
        <v>109</v>
      </c>
      <c r="G34" s="30" t="s">
        <v>109</v>
      </c>
      <c r="H34" s="30" t="s">
        <v>109</v>
      </c>
      <c r="I34" s="30" t="s">
        <v>109</v>
      </c>
      <c r="J34" s="30" t="s">
        <v>109</v>
      </c>
      <c r="K34" s="30" t="s">
        <v>109</v>
      </c>
      <c r="L34" s="30" t="s">
        <v>109</v>
      </c>
      <c r="M34" s="30" t="s">
        <v>109</v>
      </c>
      <c r="N34" s="30" t="s">
        <v>109</v>
      </c>
      <c r="O34" s="30" t="s">
        <v>109</v>
      </c>
      <c r="P34" s="30" t="s">
        <v>109</v>
      </c>
      <c r="Q34" s="30" t="s">
        <v>109</v>
      </c>
      <c r="R34" s="30" t="s">
        <v>109</v>
      </c>
      <c r="S34" s="30" t="s">
        <v>109</v>
      </c>
      <c r="T34" s="30" t="s">
        <v>109</v>
      </c>
      <c r="U34" s="30" t="s">
        <v>109</v>
      </c>
      <c r="V34" s="30" t="s">
        <v>109</v>
      </c>
      <c r="W34" s="30" t="s">
        <v>109</v>
      </c>
      <c r="X34" s="30" t="s">
        <v>109</v>
      </c>
      <c r="Y34" s="30" t="s">
        <v>109</v>
      </c>
      <c r="Z34" s="30" t="s">
        <v>109</v>
      </c>
      <c r="AA34" s="30" t="s">
        <v>109</v>
      </c>
      <c r="AB34" s="30" t="s">
        <v>109</v>
      </c>
      <c r="AC34" s="31" t="s">
        <v>109</v>
      </c>
      <c r="AD34" s="30">
        <f t="shared" si="11"/>
        <v>27</v>
      </c>
      <c r="AE34" s="30">
        <f t="shared" si="12"/>
        <v>0</v>
      </c>
    </row>
    <row r="35">
      <c r="A35" s="37" t="s">
        <v>215</v>
      </c>
      <c r="B35" s="38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3"/>
      <c r="AD35" s="42"/>
      <c r="AE35" s="42"/>
    </row>
    <row r="36">
      <c r="A36" s="19"/>
      <c r="B36" s="41" t="s">
        <v>216</v>
      </c>
      <c r="C36" s="30" t="s">
        <v>109</v>
      </c>
      <c r="D36" s="30" t="s">
        <v>109</v>
      </c>
      <c r="E36" s="30" t="s">
        <v>109</v>
      </c>
      <c r="F36" s="30" t="s">
        <v>109</v>
      </c>
      <c r="G36" s="30" t="s">
        <v>109</v>
      </c>
      <c r="H36" s="30" t="s">
        <v>109</v>
      </c>
      <c r="I36" s="30" t="s">
        <v>109</v>
      </c>
      <c r="J36" s="30" t="s">
        <v>109</v>
      </c>
      <c r="K36" s="30" t="s">
        <v>109</v>
      </c>
      <c r="L36" s="30" t="s">
        <v>109</v>
      </c>
      <c r="M36" s="30" t="s">
        <v>109</v>
      </c>
      <c r="N36" s="30" t="s">
        <v>109</v>
      </c>
      <c r="O36" s="30" t="s">
        <v>109</v>
      </c>
      <c r="P36" s="30" t="s">
        <v>109</v>
      </c>
      <c r="Q36" s="30" t="s">
        <v>109</v>
      </c>
      <c r="R36" s="30" t="s">
        <v>109</v>
      </c>
      <c r="S36" s="30" t="s">
        <v>109</v>
      </c>
      <c r="T36" s="30" t="s">
        <v>109</v>
      </c>
      <c r="U36" s="30" t="s">
        <v>109</v>
      </c>
      <c r="V36" s="30" t="s">
        <v>109</v>
      </c>
      <c r="W36" s="30" t="s">
        <v>109</v>
      </c>
      <c r="X36" s="30" t="s">
        <v>109</v>
      </c>
      <c r="Y36" s="30" t="s">
        <v>109</v>
      </c>
      <c r="Z36" s="30" t="s">
        <v>109</v>
      </c>
      <c r="AA36" s="30" t="s">
        <v>109</v>
      </c>
      <c r="AB36" s="30" t="s">
        <v>109</v>
      </c>
      <c r="AC36" s="31" t="s">
        <v>109</v>
      </c>
      <c r="AD36" s="30">
        <f>countif(C36:AC36,"Y")</f>
        <v>27</v>
      </c>
      <c r="AE36" s="30">
        <f>countif(C36:AC36, "N")</f>
        <v>0</v>
      </c>
    </row>
    <row r="37">
      <c r="A37" s="37" t="s">
        <v>217</v>
      </c>
      <c r="B37" s="38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3"/>
      <c r="AD37" s="42"/>
      <c r="AE37" s="42"/>
    </row>
    <row r="38">
      <c r="A38" s="19"/>
      <c r="B38" s="41" t="s">
        <v>218</v>
      </c>
      <c r="C38" s="30" t="s">
        <v>109</v>
      </c>
      <c r="D38" s="30" t="s">
        <v>109</v>
      </c>
      <c r="E38" s="30" t="s">
        <v>109</v>
      </c>
      <c r="F38" s="30" t="s">
        <v>109</v>
      </c>
      <c r="G38" s="30" t="s">
        <v>109</v>
      </c>
      <c r="H38" s="30" t="s">
        <v>109</v>
      </c>
      <c r="I38" s="30" t="s">
        <v>109</v>
      </c>
      <c r="J38" s="30" t="s">
        <v>109</v>
      </c>
      <c r="K38" s="30" t="s">
        <v>109</v>
      </c>
      <c r="L38" s="30" t="s">
        <v>109</v>
      </c>
      <c r="M38" s="30" t="s">
        <v>109</v>
      </c>
      <c r="N38" s="30" t="s">
        <v>109</v>
      </c>
      <c r="O38" s="30" t="s">
        <v>109</v>
      </c>
      <c r="P38" s="30" t="s">
        <v>109</v>
      </c>
      <c r="Q38" s="30" t="s">
        <v>109</v>
      </c>
      <c r="R38" s="30" t="s">
        <v>109</v>
      </c>
      <c r="S38" s="30" t="s">
        <v>109</v>
      </c>
      <c r="T38" s="30" t="s">
        <v>109</v>
      </c>
      <c r="U38" s="30" t="s">
        <v>109</v>
      </c>
      <c r="V38" s="30" t="s">
        <v>109</v>
      </c>
      <c r="W38" s="30" t="s">
        <v>109</v>
      </c>
      <c r="X38" s="30" t="s">
        <v>109</v>
      </c>
      <c r="Y38" s="30" t="s">
        <v>109</v>
      </c>
      <c r="Z38" s="30" t="s">
        <v>109</v>
      </c>
      <c r="AA38" s="30" t="s">
        <v>109</v>
      </c>
      <c r="AB38" s="30" t="s">
        <v>109</v>
      </c>
      <c r="AC38" s="31" t="s">
        <v>109</v>
      </c>
      <c r="AD38" s="30">
        <f>countif(C38:AC38,"Y")</f>
        <v>27</v>
      </c>
      <c r="AE38" s="30">
        <f>countif(C38:AC38, "N")</f>
        <v>0</v>
      </c>
    </row>
    <row r="39">
      <c r="A39" s="37" t="s">
        <v>219</v>
      </c>
      <c r="B39" s="38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3"/>
      <c r="AD39" s="42"/>
      <c r="AE39" s="42"/>
    </row>
    <row r="40">
      <c r="A40" s="19"/>
      <c r="B40" s="41" t="s">
        <v>220</v>
      </c>
      <c r="C40" s="30" t="s">
        <v>98</v>
      </c>
      <c r="D40" s="30" t="s">
        <v>109</v>
      </c>
      <c r="E40" s="30" t="s">
        <v>98</v>
      </c>
      <c r="F40" s="30" t="s">
        <v>98</v>
      </c>
      <c r="G40" s="30" t="s">
        <v>109</v>
      </c>
      <c r="H40" s="30" t="s">
        <v>98</v>
      </c>
      <c r="I40" s="30" t="s">
        <v>109</v>
      </c>
      <c r="J40" s="30" t="s">
        <v>109</v>
      </c>
      <c r="K40" s="30" t="s">
        <v>109</v>
      </c>
      <c r="L40" s="30" t="s">
        <v>109</v>
      </c>
      <c r="M40" s="30" t="s">
        <v>109</v>
      </c>
      <c r="N40" s="30" t="s">
        <v>109</v>
      </c>
      <c r="O40" s="30" t="s">
        <v>109</v>
      </c>
      <c r="P40" s="30" t="s">
        <v>98</v>
      </c>
      <c r="Q40" s="30" t="s">
        <v>109</v>
      </c>
      <c r="R40" s="30" t="s">
        <v>109</v>
      </c>
      <c r="S40" s="30" t="s">
        <v>98</v>
      </c>
      <c r="T40" s="30" t="s">
        <v>109</v>
      </c>
      <c r="U40" s="30" t="s">
        <v>109</v>
      </c>
      <c r="V40" s="30" t="s">
        <v>98</v>
      </c>
      <c r="W40" s="30" t="s">
        <v>98</v>
      </c>
      <c r="X40" s="30" t="s">
        <v>98</v>
      </c>
      <c r="Y40" s="30" t="s">
        <v>98</v>
      </c>
      <c r="Z40" s="30" t="s">
        <v>109</v>
      </c>
      <c r="AA40" s="30" t="s">
        <v>98</v>
      </c>
      <c r="AB40" s="30" t="s">
        <v>98</v>
      </c>
      <c r="AC40" s="31" t="s">
        <v>109</v>
      </c>
      <c r="AD40" s="30">
        <f>countif(C40:AC40,"Y")</f>
        <v>15</v>
      </c>
      <c r="AE40" s="30">
        <f>countif(C40:AC40, "N")</f>
        <v>12</v>
      </c>
    </row>
    <row r="41">
      <c r="A41" s="37" t="s">
        <v>221</v>
      </c>
      <c r="B41" s="38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3"/>
      <c r="AD41" s="42"/>
      <c r="AE41" s="42"/>
    </row>
    <row r="42">
      <c r="A42" s="19"/>
      <c r="B42" s="41" t="s">
        <v>222</v>
      </c>
      <c r="C42" s="30" t="s">
        <v>98</v>
      </c>
      <c r="D42" s="30" t="s">
        <v>109</v>
      </c>
      <c r="E42" s="30" t="s">
        <v>98</v>
      </c>
      <c r="F42" s="30" t="s">
        <v>98</v>
      </c>
      <c r="G42" s="30" t="s">
        <v>98</v>
      </c>
      <c r="H42" s="30" t="s">
        <v>98</v>
      </c>
      <c r="I42" s="30" t="s">
        <v>109</v>
      </c>
      <c r="J42" s="30" t="s">
        <v>109</v>
      </c>
      <c r="K42" s="30" t="s">
        <v>98</v>
      </c>
      <c r="L42" s="30" t="s">
        <v>98</v>
      </c>
      <c r="M42" s="30" t="s">
        <v>98</v>
      </c>
      <c r="N42" s="30" t="s">
        <v>98</v>
      </c>
      <c r="O42" s="30" t="s">
        <v>98</v>
      </c>
      <c r="P42" s="30" t="s">
        <v>98</v>
      </c>
      <c r="Q42" s="30" t="s">
        <v>98</v>
      </c>
      <c r="R42" s="30" t="s">
        <v>98</v>
      </c>
      <c r="S42" s="30" t="s">
        <v>98</v>
      </c>
      <c r="T42" s="30" t="s">
        <v>98</v>
      </c>
      <c r="U42" s="30" t="s">
        <v>98</v>
      </c>
      <c r="V42" s="30" t="s">
        <v>98</v>
      </c>
      <c r="W42" s="30" t="s">
        <v>98</v>
      </c>
      <c r="X42" s="30" t="s">
        <v>98</v>
      </c>
      <c r="Y42" s="30" t="s">
        <v>98</v>
      </c>
      <c r="Z42" s="30" t="s">
        <v>98</v>
      </c>
      <c r="AA42" s="30" t="s">
        <v>98</v>
      </c>
      <c r="AB42" s="30" t="s">
        <v>98</v>
      </c>
      <c r="AC42" s="31" t="s">
        <v>109</v>
      </c>
      <c r="AD42" s="30">
        <f t="shared" ref="AD42:AD43" si="13">countif(C42:AC42,"Y")</f>
        <v>4</v>
      </c>
      <c r="AE42" s="30">
        <f t="shared" ref="AE42:AE43" si="14">countif(C42:AC42, "N")</f>
        <v>23</v>
      </c>
    </row>
    <row r="43">
      <c r="A43" s="19"/>
      <c r="B43" s="41" t="s">
        <v>223</v>
      </c>
      <c r="C43" s="30" t="s">
        <v>98</v>
      </c>
      <c r="D43" s="30" t="s">
        <v>109</v>
      </c>
      <c r="E43" s="30" t="s">
        <v>98</v>
      </c>
      <c r="F43" s="30" t="s">
        <v>98</v>
      </c>
      <c r="G43" s="30" t="s">
        <v>98</v>
      </c>
      <c r="H43" s="30" t="s">
        <v>98</v>
      </c>
      <c r="I43" s="30" t="s">
        <v>98</v>
      </c>
      <c r="J43" s="30" t="s">
        <v>98</v>
      </c>
      <c r="K43" s="30" t="s">
        <v>98</v>
      </c>
      <c r="L43" s="30" t="s">
        <v>98</v>
      </c>
      <c r="M43" s="30" t="s">
        <v>98</v>
      </c>
      <c r="N43" s="30" t="s">
        <v>98</v>
      </c>
      <c r="O43" s="30" t="s">
        <v>98</v>
      </c>
      <c r="P43" s="30" t="s">
        <v>98</v>
      </c>
      <c r="Q43" s="30" t="s">
        <v>98</v>
      </c>
      <c r="R43" s="30" t="s">
        <v>98</v>
      </c>
      <c r="S43" s="30" t="s">
        <v>98</v>
      </c>
      <c r="T43" s="30" t="s">
        <v>98</v>
      </c>
      <c r="U43" s="30" t="s">
        <v>98</v>
      </c>
      <c r="V43" s="30" t="s">
        <v>98</v>
      </c>
      <c r="W43" s="30" t="s">
        <v>98</v>
      </c>
      <c r="X43" s="30" t="s">
        <v>98</v>
      </c>
      <c r="Y43" s="30" t="s">
        <v>98</v>
      </c>
      <c r="Z43" s="30" t="s">
        <v>98</v>
      </c>
      <c r="AA43" s="30" t="s">
        <v>98</v>
      </c>
      <c r="AB43" s="30" t="s">
        <v>98</v>
      </c>
      <c r="AC43" s="31" t="s">
        <v>109</v>
      </c>
      <c r="AD43" s="30">
        <f t="shared" si="13"/>
        <v>2</v>
      </c>
      <c r="AE43" s="30">
        <f t="shared" si="14"/>
        <v>25</v>
      </c>
    </row>
    <row r="44">
      <c r="A44" s="37" t="s">
        <v>224</v>
      </c>
      <c r="B44" s="38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3"/>
      <c r="AD44" s="42"/>
      <c r="AE44" s="42"/>
    </row>
    <row r="45">
      <c r="A45" s="19"/>
      <c r="B45" s="41" t="s">
        <v>225</v>
      </c>
      <c r="C45" s="30" t="s">
        <v>109</v>
      </c>
      <c r="D45" s="30" t="s">
        <v>109</v>
      </c>
      <c r="E45" s="30" t="s">
        <v>109</v>
      </c>
      <c r="F45" s="30" t="s">
        <v>109</v>
      </c>
      <c r="G45" s="30" t="s">
        <v>109</v>
      </c>
      <c r="H45" s="30" t="s">
        <v>109</v>
      </c>
      <c r="I45" s="30" t="s">
        <v>109</v>
      </c>
      <c r="J45" s="30" t="s">
        <v>109</v>
      </c>
      <c r="K45" s="30" t="s">
        <v>109</v>
      </c>
      <c r="L45" s="30" t="s">
        <v>109</v>
      </c>
      <c r="M45" s="30" t="s">
        <v>109</v>
      </c>
      <c r="N45" s="30" t="s">
        <v>109</v>
      </c>
      <c r="O45" s="30" t="s">
        <v>109</v>
      </c>
      <c r="P45" s="30" t="s">
        <v>109</v>
      </c>
      <c r="Q45" s="30" t="s">
        <v>109</v>
      </c>
      <c r="R45" s="30" t="s">
        <v>109</v>
      </c>
      <c r="S45" s="30" t="s">
        <v>109</v>
      </c>
      <c r="T45" s="30" t="s">
        <v>109</v>
      </c>
      <c r="U45" s="30" t="s">
        <v>109</v>
      </c>
      <c r="V45" s="30" t="s">
        <v>109</v>
      </c>
      <c r="W45" s="30" t="s">
        <v>109</v>
      </c>
      <c r="X45" s="30" t="s">
        <v>109</v>
      </c>
      <c r="Y45" s="30" t="s">
        <v>109</v>
      </c>
      <c r="Z45" s="30" t="s">
        <v>109</v>
      </c>
      <c r="AA45" s="30" t="s">
        <v>109</v>
      </c>
      <c r="AB45" s="30" t="s">
        <v>109</v>
      </c>
      <c r="AC45" s="31" t="s">
        <v>109</v>
      </c>
      <c r="AD45" s="30">
        <f t="shared" ref="AD45:AD47" si="15">countif(C45:AC45,"Y")</f>
        <v>27</v>
      </c>
      <c r="AE45" s="30">
        <f t="shared" ref="AE45:AE47" si="16">countif(C45:AC45, "N")</f>
        <v>0</v>
      </c>
    </row>
    <row r="46">
      <c r="A46" s="19"/>
      <c r="B46" s="41" t="s">
        <v>226</v>
      </c>
      <c r="C46" s="30" t="s">
        <v>109</v>
      </c>
      <c r="D46" s="30" t="s">
        <v>109</v>
      </c>
      <c r="E46" s="30" t="s">
        <v>109</v>
      </c>
      <c r="F46" s="30" t="s">
        <v>109</v>
      </c>
      <c r="G46" s="30" t="s">
        <v>109</v>
      </c>
      <c r="H46" s="30" t="s">
        <v>109</v>
      </c>
      <c r="I46" s="30" t="s">
        <v>109</v>
      </c>
      <c r="J46" s="30" t="s">
        <v>109</v>
      </c>
      <c r="K46" s="30" t="s">
        <v>109</v>
      </c>
      <c r="L46" s="30" t="s">
        <v>109</v>
      </c>
      <c r="M46" s="30" t="s">
        <v>109</v>
      </c>
      <c r="N46" s="30" t="s">
        <v>109</v>
      </c>
      <c r="O46" s="30" t="s">
        <v>109</v>
      </c>
      <c r="P46" s="30" t="s">
        <v>204</v>
      </c>
      <c r="Q46" s="30" t="s">
        <v>204</v>
      </c>
      <c r="R46" s="30" t="s">
        <v>109</v>
      </c>
      <c r="S46" s="30" t="s">
        <v>109</v>
      </c>
      <c r="T46" s="30" t="s">
        <v>109</v>
      </c>
      <c r="U46" s="30" t="s">
        <v>109</v>
      </c>
      <c r="V46" s="30" t="s">
        <v>109</v>
      </c>
      <c r="W46" s="30" t="s">
        <v>109</v>
      </c>
      <c r="X46" s="30" t="s">
        <v>109</v>
      </c>
      <c r="Y46" s="30" t="s">
        <v>109</v>
      </c>
      <c r="Z46" s="30" t="s">
        <v>109</v>
      </c>
      <c r="AA46" s="30" t="s">
        <v>109</v>
      </c>
      <c r="AB46" s="30" t="s">
        <v>109</v>
      </c>
      <c r="AC46" s="31" t="s">
        <v>109</v>
      </c>
      <c r="AD46" s="30">
        <f t="shared" si="15"/>
        <v>25</v>
      </c>
      <c r="AE46" s="30">
        <f t="shared" si="16"/>
        <v>0</v>
      </c>
    </row>
    <row r="47">
      <c r="A47" s="19"/>
      <c r="B47" s="41" t="s">
        <v>227</v>
      </c>
      <c r="C47" s="30" t="s">
        <v>98</v>
      </c>
      <c r="D47" s="30" t="s">
        <v>109</v>
      </c>
      <c r="E47" s="30" t="s">
        <v>98</v>
      </c>
      <c r="F47" s="30" t="s">
        <v>98</v>
      </c>
      <c r="G47" s="30" t="s">
        <v>98</v>
      </c>
      <c r="H47" s="30" t="s">
        <v>98</v>
      </c>
      <c r="I47" s="30" t="s">
        <v>109</v>
      </c>
      <c r="J47" s="30" t="s">
        <v>109</v>
      </c>
      <c r="K47" s="30" t="s">
        <v>109</v>
      </c>
      <c r="L47" s="30" t="s">
        <v>109</v>
      </c>
      <c r="M47" s="30" t="s">
        <v>98</v>
      </c>
      <c r="N47" s="30" t="s">
        <v>98</v>
      </c>
      <c r="O47" s="30" t="s">
        <v>109</v>
      </c>
      <c r="P47" s="30" t="s">
        <v>202</v>
      </c>
      <c r="Q47" s="30" t="s">
        <v>109</v>
      </c>
      <c r="R47" s="30" t="s">
        <v>98</v>
      </c>
      <c r="S47" s="30" t="s">
        <v>98</v>
      </c>
      <c r="T47" s="30" t="s">
        <v>109</v>
      </c>
      <c r="U47" s="30" t="s">
        <v>109</v>
      </c>
      <c r="V47" s="30" t="s">
        <v>98</v>
      </c>
      <c r="W47" s="30" t="s">
        <v>98</v>
      </c>
      <c r="X47" s="30" t="s">
        <v>98</v>
      </c>
      <c r="Y47" s="30" t="s">
        <v>98</v>
      </c>
      <c r="Z47" s="30" t="s">
        <v>98</v>
      </c>
      <c r="AA47" s="30" t="s">
        <v>98</v>
      </c>
      <c r="AB47" s="30" t="s">
        <v>98</v>
      </c>
      <c r="AC47" s="31" t="s">
        <v>109</v>
      </c>
      <c r="AD47" s="30">
        <f t="shared" si="15"/>
        <v>10</v>
      </c>
      <c r="AE47" s="30">
        <f t="shared" si="16"/>
        <v>16</v>
      </c>
    </row>
    <row r="48">
      <c r="A48" s="37" t="s">
        <v>228</v>
      </c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3"/>
      <c r="AD48" s="42"/>
      <c r="AE48" s="42"/>
    </row>
    <row r="49">
      <c r="A49" s="19"/>
      <c r="B49" s="41" t="s">
        <v>229</v>
      </c>
      <c r="C49" s="30" t="s">
        <v>109</v>
      </c>
      <c r="D49" s="30" t="s">
        <v>109</v>
      </c>
      <c r="E49" s="30" t="s">
        <v>109</v>
      </c>
      <c r="F49" s="30" t="s">
        <v>109</v>
      </c>
      <c r="G49" s="30" t="s">
        <v>109</v>
      </c>
      <c r="H49" s="30" t="s">
        <v>109</v>
      </c>
      <c r="I49" s="30" t="s">
        <v>109</v>
      </c>
      <c r="J49" s="30" t="s">
        <v>109</v>
      </c>
      <c r="K49" s="30" t="s">
        <v>109</v>
      </c>
      <c r="L49" s="30" t="s">
        <v>109</v>
      </c>
      <c r="M49" s="30" t="s">
        <v>109</v>
      </c>
      <c r="N49" s="30" t="s">
        <v>109</v>
      </c>
      <c r="O49" s="30" t="s">
        <v>109</v>
      </c>
      <c r="P49" s="30" t="s">
        <v>109</v>
      </c>
      <c r="Q49" s="30" t="s">
        <v>109</v>
      </c>
      <c r="R49" s="30" t="s">
        <v>109</v>
      </c>
      <c r="S49" s="30" t="s">
        <v>109</v>
      </c>
      <c r="T49" s="30" t="s">
        <v>109</v>
      </c>
      <c r="U49" s="30" t="s">
        <v>109</v>
      </c>
      <c r="V49" s="30" t="s">
        <v>109</v>
      </c>
      <c r="W49" s="30" t="s">
        <v>109</v>
      </c>
      <c r="X49" s="30" t="s">
        <v>109</v>
      </c>
      <c r="Y49" s="30" t="s">
        <v>109</v>
      </c>
      <c r="Z49" s="30" t="s">
        <v>109</v>
      </c>
      <c r="AA49" s="30" t="s">
        <v>109</v>
      </c>
      <c r="AB49" s="30" t="s">
        <v>109</v>
      </c>
      <c r="AC49" s="31" t="s">
        <v>109</v>
      </c>
      <c r="AD49" s="30">
        <f t="shared" ref="AD49:AD50" si="17">countif(C49:AC49,"Y")</f>
        <v>27</v>
      </c>
      <c r="AE49" s="30">
        <f t="shared" ref="AE49:AE50" si="18">countif(C49:AC49, "N")</f>
        <v>0</v>
      </c>
    </row>
    <row r="50">
      <c r="A50" s="19"/>
      <c r="B50" s="41" t="s">
        <v>230</v>
      </c>
      <c r="C50" s="30" t="s">
        <v>98</v>
      </c>
      <c r="D50" s="30" t="s">
        <v>109</v>
      </c>
      <c r="E50" s="30" t="s">
        <v>98</v>
      </c>
      <c r="F50" s="30" t="s">
        <v>98</v>
      </c>
      <c r="G50" s="30" t="s">
        <v>98</v>
      </c>
      <c r="H50" s="30" t="s">
        <v>98</v>
      </c>
      <c r="I50" s="30" t="s">
        <v>109</v>
      </c>
      <c r="J50" s="30" t="s">
        <v>109</v>
      </c>
      <c r="K50" s="30" t="s">
        <v>109</v>
      </c>
      <c r="L50" s="30" t="s">
        <v>98</v>
      </c>
      <c r="M50" s="30" t="s">
        <v>98</v>
      </c>
      <c r="N50" s="30" t="s">
        <v>98</v>
      </c>
      <c r="O50" s="30" t="s">
        <v>98</v>
      </c>
      <c r="P50" s="30" t="s">
        <v>98</v>
      </c>
      <c r="Q50" s="30" t="s">
        <v>109</v>
      </c>
      <c r="R50" s="30" t="s">
        <v>98</v>
      </c>
      <c r="S50" s="30" t="s">
        <v>98</v>
      </c>
      <c r="T50" s="30" t="s">
        <v>109</v>
      </c>
      <c r="U50" s="30" t="s">
        <v>109</v>
      </c>
      <c r="V50" s="30" t="s">
        <v>98</v>
      </c>
      <c r="W50" s="30" t="s">
        <v>98</v>
      </c>
      <c r="X50" s="30" t="s">
        <v>98</v>
      </c>
      <c r="Y50" s="30" t="s">
        <v>98</v>
      </c>
      <c r="Z50" s="30" t="s">
        <v>98</v>
      </c>
      <c r="AA50" s="30" t="s">
        <v>98</v>
      </c>
      <c r="AB50" s="30" t="s">
        <v>98</v>
      </c>
      <c r="AC50" s="31" t="s">
        <v>109</v>
      </c>
      <c r="AD50" s="30">
        <f t="shared" si="17"/>
        <v>8</v>
      </c>
      <c r="AE50" s="30">
        <f t="shared" si="18"/>
        <v>19</v>
      </c>
    </row>
    <row r="51">
      <c r="A51" s="37" t="s">
        <v>231</v>
      </c>
      <c r="B51" s="38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3"/>
      <c r="AD51" s="42"/>
      <c r="AE51" s="42"/>
    </row>
    <row r="52">
      <c r="A52" s="19"/>
      <c r="B52" s="41" t="s">
        <v>232</v>
      </c>
      <c r="C52" s="30" t="s">
        <v>98</v>
      </c>
      <c r="D52" s="30" t="s">
        <v>109</v>
      </c>
      <c r="E52" s="30" t="s">
        <v>98</v>
      </c>
      <c r="F52" s="30" t="s">
        <v>109</v>
      </c>
      <c r="G52" s="30" t="s">
        <v>98</v>
      </c>
      <c r="H52" s="30" t="s">
        <v>98</v>
      </c>
      <c r="I52" s="30" t="s">
        <v>109</v>
      </c>
      <c r="J52" s="30" t="s">
        <v>109</v>
      </c>
      <c r="K52" s="30" t="s">
        <v>109</v>
      </c>
      <c r="L52" s="30" t="s">
        <v>98</v>
      </c>
      <c r="M52" s="30" t="s">
        <v>98</v>
      </c>
      <c r="N52" s="30" t="s">
        <v>98</v>
      </c>
      <c r="O52" s="30" t="s">
        <v>98</v>
      </c>
      <c r="P52" s="30" t="s">
        <v>98</v>
      </c>
      <c r="Q52" s="30" t="s">
        <v>98</v>
      </c>
      <c r="R52" s="30" t="s">
        <v>98</v>
      </c>
      <c r="S52" s="30" t="s">
        <v>98</v>
      </c>
      <c r="T52" s="30" t="s">
        <v>109</v>
      </c>
      <c r="U52" s="30" t="s">
        <v>109</v>
      </c>
      <c r="V52" s="30" t="s">
        <v>98</v>
      </c>
      <c r="W52" s="30" t="s">
        <v>109</v>
      </c>
      <c r="X52" s="30" t="s">
        <v>98</v>
      </c>
      <c r="Y52" s="30" t="s">
        <v>98</v>
      </c>
      <c r="Z52" s="30" t="s">
        <v>98</v>
      </c>
      <c r="AA52" s="30" t="s">
        <v>98</v>
      </c>
      <c r="AB52" s="30" t="s">
        <v>98</v>
      </c>
      <c r="AC52" s="31" t="s">
        <v>109</v>
      </c>
      <c r="AD52" s="30">
        <f t="shared" ref="AD52:AD55" si="19">countif(C52:AC52,"Y")</f>
        <v>9</v>
      </c>
      <c r="AE52" s="30">
        <f t="shared" ref="AE52:AE55" si="20">countif(C52:AC52, "N")</f>
        <v>18</v>
      </c>
    </row>
    <row r="53">
      <c r="A53" s="19"/>
      <c r="B53" s="41" t="s">
        <v>233</v>
      </c>
      <c r="C53" s="30" t="s">
        <v>98</v>
      </c>
      <c r="D53" s="30" t="s">
        <v>109</v>
      </c>
      <c r="E53" s="30" t="s">
        <v>98</v>
      </c>
      <c r="F53" s="30" t="s">
        <v>109</v>
      </c>
      <c r="G53" s="30" t="s">
        <v>98</v>
      </c>
      <c r="H53" s="30" t="s">
        <v>98</v>
      </c>
      <c r="I53" s="30" t="s">
        <v>109</v>
      </c>
      <c r="J53" s="30" t="s">
        <v>109</v>
      </c>
      <c r="K53" s="30" t="s">
        <v>109</v>
      </c>
      <c r="L53" s="30" t="s">
        <v>98</v>
      </c>
      <c r="M53" s="30" t="s">
        <v>98</v>
      </c>
      <c r="N53" s="30" t="s">
        <v>98</v>
      </c>
      <c r="O53" s="30" t="s">
        <v>98</v>
      </c>
      <c r="P53" s="30" t="s">
        <v>98</v>
      </c>
      <c r="Q53" s="30" t="s">
        <v>109</v>
      </c>
      <c r="R53" s="30" t="s">
        <v>98</v>
      </c>
      <c r="S53" s="30" t="s">
        <v>98</v>
      </c>
      <c r="T53" s="30" t="s">
        <v>109</v>
      </c>
      <c r="U53" s="30" t="s">
        <v>109</v>
      </c>
      <c r="V53" s="30" t="s">
        <v>98</v>
      </c>
      <c r="W53" s="30" t="s">
        <v>109</v>
      </c>
      <c r="X53" s="30" t="s">
        <v>98</v>
      </c>
      <c r="Y53" s="30" t="s">
        <v>98</v>
      </c>
      <c r="Z53" s="30" t="s">
        <v>98</v>
      </c>
      <c r="AA53" s="30" t="s">
        <v>98</v>
      </c>
      <c r="AB53" s="30" t="s">
        <v>98</v>
      </c>
      <c r="AC53" s="31" t="s">
        <v>109</v>
      </c>
      <c r="AD53" s="30">
        <f t="shared" si="19"/>
        <v>10</v>
      </c>
      <c r="AE53" s="30">
        <f t="shared" si="20"/>
        <v>17</v>
      </c>
    </row>
    <row r="54">
      <c r="A54" s="19"/>
      <c r="B54" s="41" t="s">
        <v>234</v>
      </c>
      <c r="C54" s="30" t="s">
        <v>109</v>
      </c>
      <c r="D54" s="30" t="s">
        <v>109</v>
      </c>
      <c r="E54" s="30" t="s">
        <v>109</v>
      </c>
      <c r="F54" s="30" t="s">
        <v>109</v>
      </c>
      <c r="G54" s="30" t="s">
        <v>109</v>
      </c>
      <c r="H54" s="30" t="s">
        <v>109</v>
      </c>
      <c r="I54" s="30" t="s">
        <v>109</v>
      </c>
      <c r="J54" s="30" t="s">
        <v>109</v>
      </c>
      <c r="K54" s="30" t="s">
        <v>109</v>
      </c>
      <c r="L54" s="30" t="s">
        <v>109</v>
      </c>
      <c r="M54" s="30" t="s">
        <v>109</v>
      </c>
      <c r="N54" s="30" t="s">
        <v>109</v>
      </c>
      <c r="O54" s="30" t="s">
        <v>109</v>
      </c>
      <c r="P54" s="30" t="s">
        <v>109</v>
      </c>
      <c r="Q54" s="30" t="s">
        <v>109</v>
      </c>
      <c r="R54" s="30" t="s">
        <v>109</v>
      </c>
      <c r="S54" s="30" t="s">
        <v>109</v>
      </c>
      <c r="T54" s="30" t="s">
        <v>109</v>
      </c>
      <c r="U54" s="30" t="s">
        <v>109</v>
      </c>
      <c r="V54" s="30" t="s">
        <v>109</v>
      </c>
      <c r="W54" s="30" t="s">
        <v>109</v>
      </c>
      <c r="X54" s="30" t="s">
        <v>109</v>
      </c>
      <c r="Y54" s="30" t="s">
        <v>109</v>
      </c>
      <c r="Z54" s="30" t="s">
        <v>109</v>
      </c>
      <c r="AA54" s="30" t="s">
        <v>109</v>
      </c>
      <c r="AB54" s="30" t="s">
        <v>109</v>
      </c>
      <c r="AC54" s="31" t="s">
        <v>109</v>
      </c>
      <c r="AD54" s="30">
        <f t="shared" si="19"/>
        <v>27</v>
      </c>
      <c r="AE54" s="30">
        <f t="shared" si="20"/>
        <v>0</v>
      </c>
    </row>
    <row r="55">
      <c r="A55" s="19"/>
      <c r="B55" s="41" t="s">
        <v>235</v>
      </c>
      <c r="C55" s="30" t="s">
        <v>109</v>
      </c>
      <c r="D55" s="30" t="s">
        <v>109</v>
      </c>
      <c r="E55" s="30" t="s">
        <v>109</v>
      </c>
      <c r="F55" s="30" t="s">
        <v>109</v>
      </c>
      <c r="G55" s="30" t="s">
        <v>109</v>
      </c>
      <c r="H55" s="30" t="s">
        <v>109</v>
      </c>
      <c r="I55" s="30" t="s">
        <v>109</v>
      </c>
      <c r="J55" s="30" t="s">
        <v>109</v>
      </c>
      <c r="K55" s="30" t="s">
        <v>109</v>
      </c>
      <c r="L55" s="30" t="s">
        <v>109</v>
      </c>
      <c r="M55" s="30" t="s">
        <v>109</v>
      </c>
      <c r="N55" s="30" t="s">
        <v>109</v>
      </c>
      <c r="O55" s="30" t="s">
        <v>109</v>
      </c>
      <c r="P55" s="30" t="s">
        <v>109</v>
      </c>
      <c r="Q55" s="30" t="s">
        <v>109</v>
      </c>
      <c r="R55" s="30" t="s">
        <v>109</v>
      </c>
      <c r="S55" s="30" t="s">
        <v>109</v>
      </c>
      <c r="T55" s="30" t="s">
        <v>109</v>
      </c>
      <c r="U55" s="30" t="s">
        <v>109</v>
      </c>
      <c r="V55" s="30" t="s">
        <v>109</v>
      </c>
      <c r="W55" s="30" t="s">
        <v>109</v>
      </c>
      <c r="X55" s="30" t="s">
        <v>109</v>
      </c>
      <c r="Y55" s="30" t="s">
        <v>109</v>
      </c>
      <c r="Z55" s="30" t="s">
        <v>109</v>
      </c>
      <c r="AA55" s="30" t="s">
        <v>109</v>
      </c>
      <c r="AB55" s="30" t="s">
        <v>109</v>
      </c>
      <c r="AC55" s="31" t="s">
        <v>109</v>
      </c>
      <c r="AD55" s="30">
        <f t="shared" si="19"/>
        <v>27</v>
      </c>
      <c r="AE55" s="30">
        <f t="shared" si="20"/>
        <v>0</v>
      </c>
    </row>
    <row r="56">
      <c r="A56" s="37" t="s">
        <v>236</v>
      </c>
      <c r="B56" s="38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3"/>
      <c r="AD56" s="42"/>
      <c r="AE56" s="42"/>
    </row>
    <row r="57">
      <c r="A57" s="19"/>
      <c r="B57" s="41" t="s">
        <v>237</v>
      </c>
      <c r="C57" s="30" t="s">
        <v>98</v>
      </c>
      <c r="D57" s="30" t="s">
        <v>109</v>
      </c>
      <c r="E57" s="30" t="s">
        <v>98</v>
      </c>
      <c r="F57" s="30" t="s">
        <v>98</v>
      </c>
      <c r="G57" s="30" t="s">
        <v>98</v>
      </c>
      <c r="H57" s="30" t="s">
        <v>98</v>
      </c>
      <c r="I57" s="30" t="s">
        <v>109</v>
      </c>
      <c r="J57" s="30" t="s">
        <v>109</v>
      </c>
      <c r="K57" s="30" t="s">
        <v>109</v>
      </c>
      <c r="L57" s="30" t="s">
        <v>109</v>
      </c>
      <c r="M57" s="30" t="s">
        <v>109</v>
      </c>
      <c r="N57" s="30" t="s">
        <v>109</v>
      </c>
      <c r="O57" s="30" t="s">
        <v>109</v>
      </c>
      <c r="P57" s="30" t="s">
        <v>98</v>
      </c>
      <c r="Q57" s="30" t="s">
        <v>109</v>
      </c>
      <c r="R57" s="30" t="s">
        <v>98</v>
      </c>
      <c r="S57" s="30" t="s">
        <v>98</v>
      </c>
      <c r="T57" s="30" t="s">
        <v>109</v>
      </c>
      <c r="U57" s="30" t="s">
        <v>109</v>
      </c>
      <c r="V57" s="30" t="s">
        <v>98</v>
      </c>
      <c r="W57" s="30" t="s">
        <v>98</v>
      </c>
      <c r="X57" s="30" t="s">
        <v>98</v>
      </c>
      <c r="Y57" s="30" t="s">
        <v>98</v>
      </c>
      <c r="Z57" s="30" t="s">
        <v>109</v>
      </c>
      <c r="AA57" s="30" t="s">
        <v>98</v>
      </c>
      <c r="AB57" s="30" t="s">
        <v>98</v>
      </c>
      <c r="AC57" s="31" t="s">
        <v>109</v>
      </c>
      <c r="AD57" s="30">
        <f>countif(C57:AC57,"Y")</f>
        <v>13</v>
      </c>
      <c r="AE57" s="30">
        <f>countif(C57:AC57, "N")</f>
        <v>14</v>
      </c>
    </row>
    <row r="58">
      <c r="A58" s="37" t="s">
        <v>238</v>
      </c>
      <c r="B58" s="38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3"/>
      <c r="AD58" s="42"/>
      <c r="AE58" s="42"/>
    </row>
    <row r="59">
      <c r="A59" s="19"/>
      <c r="B59" s="41" t="s">
        <v>239</v>
      </c>
      <c r="C59" s="30" t="s">
        <v>109</v>
      </c>
      <c r="D59" s="30" t="s">
        <v>109</v>
      </c>
      <c r="E59" s="30" t="s">
        <v>109</v>
      </c>
      <c r="F59" s="30" t="s">
        <v>109</v>
      </c>
      <c r="G59" s="30" t="s">
        <v>109</v>
      </c>
      <c r="H59" s="30" t="s">
        <v>109</v>
      </c>
      <c r="I59" s="30" t="s">
        <v>109</v>
      </c>
      <c r="J59" s="30" t="s">
        <v>109</v>
      </c>
      <c r="K59" s="30" t="s">
        <v>109</v>
      </c>
      <c r="L59" s="30" t="s">
        <v>109</v>
      </c>
      <c r="M59" s="30" t="s">
        <v>109</v>
      </c>
      <c r="N59" s="30" t="s">
        <v>109</v>
      </c>
      <c r="O59" s="30" t="s">
        <v>109</v>
      </c>
      <c r="P59" s="30" t="s">
        <v>109</v>
      </c>
      <c r="Q59" s="30" t="s">
        <v>109</v>
      </c>
      <c r="R59" s="30" t="s">
        <v>109</v>
      </c>
      <c r="S59" s="30" t="s">
        <v>109</v>
      </c>
      <c r="T59" s="30" t="s">
        <v>109</v>
      </c>
      <c r="U59" s="30" t="s">
        <v>109</v>
      </c>
      <c r="V59" s="30" t="s">
        <v>109</v>
      </c>
      <c r="W59" s="30" t="s">
        <v>109</v>
      </c>
      <c r="X59" s="30" t="s">
        <v>109</v>
      </c>
      <c r="Y59" s="30" t="s">
        <v>109</v>
      </c>
      <c r="Z59" s="30" t="s">
        <v>109</v>
      </c>
      <c r="AA59" s="30" t="s">
        <v>109</v>
      </c>
      <c r="AB59" s="30" t="s">
        <v>109</v>
      </c>
      <c r="AC59" s="31" t="s">
        <v>109</v>
      </c>
      <c r="AD59" s="30">
        <f t="shared" ref="AD59:AD60" si="21">countif(C59:AC59,"Y")</f>
        <v>27</v>
      </c>
      <c r="AE59" s="30">
        <f t="shared" ref="AE59:AE60" si="22">countif(C59:AC59, "N")</f>
        <v>0</v>
      </c>
    </row>
    <row r="60">
      <c r="A60" s="19"/>
      <c r="B60" s="41" t="s">
        <v>240</v>
      </c>
      <c r="C60" s="30" t="s">
        <v>109</v>
      </c>
      <c r="D60" s="30" t="s">
        <v>109</v>
      </c>
      <c r="E60" s="30" t="s">
        <v>98</v>
      </c>
      <c r="F60" s="30" t="s">
        <v>109</v>
      </c>
      <c r="G60" s="30" t="s">
        <v>109</v>
      </c>
      <c r="H60" s="30" t="s">
        <v>98</v>
      </c>
      <c r="I60" s="30" t="s">
        <v>109</v>
      </c>
      <c r="J60" s="30" t="s">
        <v>109</v>
      </c>
      <c r="K60" s="30" t="s">
        <v>109</v>
      </c>
      <c r="L60" s="30" t="s">
        <v>109</v>
      </c>
      <c r="M60" s="30" t="s">
        <v>109</v>
      </c>
      <c r="N60" s="30" t="s">
        <v>109</v>
      </c>
      <c r="O60" s="30" t="s">
        <v>109</v>
      </c>
      <c r="P60" s="30" t="s">
        <v>98</v>
      </c>
      <c r="Q60" s="30" t="s">
        <v>109</v>
      </c>
      <c r="R60" s="30" t="s">
        <v>109</v>
      </c>
      <c r="S60" s="30" t="s">
        <v>109</v>
      </c>
      <c r="T60" s="30" t="s">
        <v>109</v>
      </c>
      <c r="U60" s="30" t="s">
        <v>109</v>
      </c>
      <c r="V60" s="30" t="s">
        <v>109</v>
      </c>
      <c r="W60" s="30" t="s">
        <v>109</v>
      </c>
      <c r="X60" s="30" t="s">
        <v>98</v>
      </c>
      <c r="Y60" s="30" t="s">
        <v>98</v>
      </c>
      <c r="Z60" s="30" t="s">
        <v>109</v>
      </c>
      <c r="AA60" s="30" t="s">
        <v>98</v>
      </c>
      <c r="AB60" s="30" t="s">
        <v>98</v>
      </c>
      <c r="AC60" s="31" t="s">
        <v>109</v>
      </c>
      <c r="AD60" s="30">
        <f t="shared" si="21"/>
        <v>20</v>
      </c>
      <c r="AE60" s="30">
        <f t="shared" si="22"/>
        <v>7</v>
      </c>
    </row>
    <row r="61">
      <c r="A61" s="37" t="s">
        <v>241</v>
      </c>
      <c r="B61" s="38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3"/>
      <c r="AD61" s="42"/>
      <c r="AE61" s="42"/>
    </row>
    <row r="62">
      <c r="A62" s="19"/>
      <c r="B62" s="41" t="s">
        <v>242</v>
      </c>
      <c r="C62" s="30" t="s">
        <v>109</v>
      </c>
      <c r="D62" s="30" t="s">
        <v>109</v>
      </c>
      <c r="E62" s="30" t="s">
        <v>109</v>
      </c>
      <c r="F62" s="30" t="s">
        <v>109</v>
      </c>
      <c r="G62" s="30" t="s">
        <v>109</v>
      </c>
      <c r="H62" s="30" t="s">
        <v>109</v>
      </c>
      <c r="I62" s="30" t="s">
        <v>109</v>
      </c>
      <c r="J62" s="30" t="s">
        <v>109</v>
      </c>
      <c r="K62" s="30" t="s">
        <v>109</v>
      </c>
      <c r="L62" s="30" t="s">
        <v>109</v>
      </c>
      <c r="M62" s="30" t="s">
        <v>109</v>
      </c>
      <c r="N62" s="30" t="s">
        <v>109</v>
      </c>
      <c r="O62" s="30" t="s">
        <v>109</v>
      </c>
      <c r="P62" s="30" t="s">
        <v>109</v>
      </c>
      <c r="Q62" s="30" t="s">
        <v>109</v>
      </c>
      <c r="R62" s="30" t="s">
        <v>109</v>
      </c>
      <c r="S62" s="30" t="s">
        <v>109</v>
      </c>
      <c r="T62" s="30" t="s">
        <v>109</v>
      </c>
      <c r="U62" s="30" t="s">
        <v>109</v>
      </c>
      <c r="V62" s="30" t="s">
        <v>109</v>
      </c>
      <c r="W62" s="30" t="s">
        <v>109</v>
      </c>
      <c r="X62" s="30" t="s">
        <v>109</v>
      </c>
      <c r="Y62" s="30" t="s">
        <v>109</v>
      </c>
      <c r="Z62" s="30" t="s">
        <v>109</v>
      </c>
      <c r="AA62" s="30" t="s">
        <v>109</v>
      </c>
      <c r="AB62" s="30" t="s">
        <v>109</v>
      </c>
      <c r="AC62" s="31" t="s">
        <v>109</v>
      </c>
      <c r="AD62" s="30">
        <f>countif(C62:AC62,"Y")</f>
        <v>27</v>
      </c>
      <c r="AE62" s="30">
        <f>countif(C62:AC62, "N")</f>
        <v>0</v>
      </c>
    </row>
    <row r="63">
      <c r="A63" s="37" t="s">
        <v>243</v>
      </c>
      <c r="B63" s="38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3"/>
      <c r="AD63" s="42"/>
      <c r="AE63" s="42"/>
    </row>
    <row r="64">
      <c r="A64" s="19"/>
      <c r="B64" s="41" t="s">
        <v>244</v>
      </c>
      <c r="C64" s="30" t="s">
        <v>109</v>
      </c>
      <c r="D64" s="30" t="s">
        <v>109</v>
      </c>
      <c r="E64" s="30" t="s">
        <v>109</v>
      </c>
      <c r="F64" s="30" t="s">
        <v>109</v>
      </c>
      <c r="G64" s="30" t="s">
        <v>109</v>
      </c>
      <c r="H64" s="30" t="s">
        <v>109</v>
      </c>
      <c r="I64" s="30" t="s">
        <v>109</v>
      </c>
      <c r="J64" s="30" t="s">
        <v>109</v>
      </c>
      <c r="K64" s="30" t="s">
        <v>109</v>
      </c>
      <c r="L64" s="30" t="s">
        <v>109</v>
      </c>
      <c r="M64" s="30" t="s">
        <v>109</v>
      </c>
      <c r="N64" s="30" t="s">
        <v>109</v>
      </c>
      <c r="O64" s="30" t="s">
        <v>109</v>
      </c>
      <c r="P64" s="30" t="s">
        <v>109</v>
      </c>
      <c r="Q64" s="30" t="s">
        <v>109</v>
      </c>
      <c r="R64" s="30" t="s">
        <v>109</v>
      </c>
      <c r="S64" s="30" t="s">
        <v>109</v>
      </c>
      <c r="T64" s="30" t="s">
        <v>109</v>
      </c>
      <c r="U64" s="30" t="s">
        <v>109</v>
      </c>
      <c r="V64" s="30" t="s">
        <v>109</v>
      </c>
      <c r="W64" s="30" t="s">
        <v>109</v>
      </c>
      <c r="X64" s="30" t="s">
        <v>109</v>
      </c>
      <c r="Y64" s="30" t="s">
        <v>109</v>
      </c>
      <c r="Z64" s="30" t="s">
        <v>109</v>
      </c>
      <c r="AA64" s="30" t="s">
        <v>109</v>
      </c>
      <c r="AB64" s="30" t="s">
        <v>109</v>
      </c>
      <c r="AC64" s="31" t="s">
        <v>109</v>
      </c>
      <c r="AD64" s="30">
        <f t="shared" ref="AD64:AD69" si="23">countif(C64:AC64,"Y")</f>
        <v>27</v>
      </c>
      <c r="AE64" s="30">
        <f t="shared" ref="AE64:AE69" si="24">countif(C64:AC64, "N")</f>
        <v>0</v>
      </c>
    </row>
    <row r="65">
      <c r="A65" s="19"/>
      <c r="B65" s="41" t="s">
        <v>245</v>
      </c>
      <c r="C65" s="30" t="s">
        <v>109</v>
      </c>
      <c r="D65" s="30" t="s">
        <v>109</v>
      </c>
      <c r="E65" s="30" t="s">
        <v>109</v>
      </c>
      <c r="F65" s="30" t="s">
        <v>109</v>
      </c>
      <c r="G65" s="30" t="s">
        <v>109</v>
      </c>
      <c r="H65" s="30" t="s">
        <v>109</v>
      </c>
      <c r="I65" s="30" t="s">
        <v>109</v>
      </c>
      <c r="J65" s="30" t="s">
        <v>109</v>
      </c>
      <c r="K65" s="30" t="s">
        <v>109</v>
      </c>
      <c r="L65" s="30" t="s">
        <v>109</v>
      </c>
      <c r="M65" s="30" t="s">
        <v>109</v>
      </c>
      <c r="N65" s="30" t="s">
        <v>109</v>
      </c>
      <c r="O65" s="30" t="s">
        <v>109</v>
      </c>
      <c r="P65" s="30" t="s">
        <v>109</v>
      </c>
      <c r="Q65" s="30" t="s">
        <v>109</v>
      </c>
      <c r="R65" s="30" t="s">
        <v>109</v>
      </c>
      <c r="S65" s="30" t="s">
        <v>109</v>
      </c>
      <c r="T65" s="30" t="s">
        <v>109</v>
      </c>
      <c r="U65" s="30" t="s">
        <v>109</v>
      </c>
      <c r="V65" s="30" t="s">
        <v>109</v>
      </c>
      <c r="W65" s="30" t="s">
        <v>109</v>
      </c>
      <c r="X65" s="30" t="s">
        <v>109</v>
      </c>
      <c r="Y65" s="30" t="s">
        <v>109</v>
      </c>
      <c r="Z65" s="30" t="s">
        <v>109</v>
      </c>
      <c r="AA65" s="30" t="s">
        <v>109</v>
      </c>
      <c r="AB65" s="30" t="s">
        <v>109</v>
      </c>
      <c r="AC65" s="31" t="s">
        <v>109</v>
      </c>
      <c r="AD65" s="30">
        <f t="shared" si="23"/>
        <v>27</v>
      </c>
      <c r="AE65" s="30">
        <f t="shared" si="24"/>
        <v>0</v>
      </c>
    </row>
    <row r="66">
      <c r="A66" s="19"/>
      <c r="B66" s="41" t="s">
        <v>246</v>
      </c>
      <c r="C66" s="30" t="s">
        <v>98</v>
      </c>
      <c r="D66" s="30" t="s">
        <v>109</v>
      </c>
      <c r="E66" s="30" t="s">
        <v>98</v>
      </c>
      <c r="F66" s="30" t="s">
        <v>98</v>
      </c>
      <c r="G66" s="30" t="s">
        <v>98</v>
      </c>
      <c r="H66" s="30" t="s">
        <v>98</v>
      </c>
      <c r="I66" s="30" t="s">
        <v>109</v>
      </c>
      <c r="J66" s="30" t="s">
        <v>109</v>
      </c>
      <c r="K66" s="30" t="s">
        <v>109</v>
      </c>
      <c r="L66" s="30" t="s">
        <v>109</v>
      </c>
      <c r="M66" s="30" t="s">
        <v>98</v>
      </c>
      <c r="N66" s="30" t="s">
        <v>109</v>
      </c>
      <c r="O66" s="30" t="s">
        <v>98</v>
      </c>
      <c r="P66" s="30" t="s">
        <v>98</v>
      </c>
      <c r="Q66" s="30" t="s">
        <v>109</v>
      </c>
      <c r="R66" s="30" t="s">
        <v>109</v>
      </c>
      <c r="S66" s="30" t="s">
        <v>98</v>
      </c>
      <c r="T66" s="30" t="s">
        <v>109</v>
      </c>
      <c r="U66" s="30" t="s">
        <v>109</v>
      </c>
      <c r="V66" s="30" t="s">
        <v>98</v>
      </c>
      <c r="W66" s="30" t="s">
        <v>98</v>
      </c>
      <c r="X66" s="30" t="s">
        <v>98</v>
      </c>
      <c r="Y66" s="30" t="s">
        <v>98</v>
      </c>
      <c r="Z66" s="30" t="s">
        <v>109</v>
      </c>
      <c r="AA66" s="30" t="s">
        <v>98</v>
      </c>
      <c r="AB66" s="30" t="s">
        <v>98</v>
      </c>
      <c r="AC66" s="31" t="s">
        <v>98</v>
      </c>
      <c r="AD66" s="30">
        <f t="shared" si="23"/>
        <v>11</v>
      </c>
      <c r="AE66" s="30">
        <f t="shared" si="24"/>
        <v>16</v>
      </c>
    </row>
    <row r="67">
      <c r="A67" s="19"/>
      <c r="B67" s="41" t="s">
        <v>247</v>
      </c>
      <c r="C67" s="30" t="s">
        <v>98</v>
      </c>
      <c r="D67" s="30" t="s">
        <v>109</v>
      </c>
      <c r="E67" s="30" t="s">
        <v>98</v>
      </c>
      <c r="F67" s="30" t="s">
        <v>98</v>
      </c>
      <c r="G67" s="30" t="s">
        <v>98</v>
      </c>
      <c r="H67" s="30" t="s">
        <v>98</v>
      </c>
      <c r="I67" s="30" t="s">
        <v>109</v>
      </c>
      <c r="J67" s="30" t="s">
        <v>109</v>
      </c>
      <c r="K67" s="30" t="s">
        <v>109</v>
      </c>
      <c r="L67" s="30" t="s">
        <v>109</v>
      </c>
      <c r="M67" s="30" t="s">
        <v>98</v>
      </c>
      <c r="N67" s="30" t="s">
        <v>98</v>
      </c>
      <c r="O67" s="30" t="s">
        <v>98</v>
      </c>
      <c r="P67" s="30" t="s">
        <v>98</v>
      </c>
      <c r="Q67" s="30" t="s">
        <v>109</v>
      </c>
      <c r="R67" s="30" t="s">
        <v>98</v>
      </c>
      <c r="S67" s="30" t="s">
        <v>98</v>
      </c>
      <c r="T67" s="30" t="s">
        <v>109</v>
      </c>
      <c r="U67" s="30" t="s">
        <v>109</v>
      </c>
      <c r="V67" s="30" t="s">
        <v>98</v>
      </c>
      <c r="W67" s="30" t="s">
        <v>98</v>
      </c>
      <c r="X67" s="30" t="s">
        <v>204</v>
      </c>
      <c r="Y67" s="30" t="s">
        <v>98</v>
      </c>
      <c r="Z67" s="30" t="s">
        <v>98</v>
      </c>
      <c r="AA67" s="30" t="s">
        <v>98</v>
      </c>
      <c r="AB67" s="30" t="s">
        <v>98</v>
      </c>
      <c r="AC67" s="31" t="s">
        <v>98</v>
      </c>
      <c r="AD67" s="30">
        <f t="shared" si="23"/>
        <v>8</v>
      </c>
      <c r="AE67" s="30">
        <f t="shared" si="24"/>
        <v>18</v>
      </c>
    </row>
    <row r="68">
      <c r="A68" s="19"/>
      <c r="B68" s="41" t="s">
        <v>248</v>
      </c>
      <c r="C68" s="30" t="s">
        <v>98</v>
      </c>
      <c r="D68" s="30" t="s">
        <v>109</v>
      </c>
      <c r="E68" s="30" t="s">
        <v>98</v>
      </c>
      <c r="F68" s="30" t="s">
        <v>98</v>
      </c>
      <c r="G68" s="30" t="s">
        <v>98</v>
      </c>
      <c r="H68" s="30" t="s">
        <v>98</v>
      </c>
      <c r="I68" s="30" t="s">
        <v>109</v>
      </c>
      <c r="J68" s="30" t="s">
        <v>109</v>
      </c>
      <c r="K68" s="30" t="s">
        <v>109</v>
      </c>
      <c r="L68" s="30" t="s">
        <v>109</v>
      </c>
      <c r="M68" s="30" t="s">
        <v>109</v>
      </c>
      <c r="N68" s="30" t="s">
        <v>109</v>
      </c>
      <c r="O68" s="30" t="s">
        <v>109</v>
      </c>
      <c r="P68" s="30" t="s">
        <v>98</v>
      </c>
      <c r="Q68" s="30" t="s">
        <v>109</v>
      </c>
      <c r="R68" s="30" t="s">
        <v>109</v>
      </c>
      <c r="S68" s="30" t="s">
        <v>98</v>
      </c>
      <c r="T68" s="30" t="s">
        <v>109</v>
      </c>
      <c r="U68" s="30" t="s">
        <v>109</v>
      </c>
      <c r="V68" s="30" t="s">
        <v>109</v>
      </c>
      <c r="W68" s="30" t="s">
        <v>109</v>
      </c>
      <c r="X68" s="30" t="s">
        <v>98</v>
      </c>
      <c r="Y68" s="30" t="s">
        <v>98</v>
      </c>
      <c r="Z68" s="30" t="s">
        <v>109</v>
      </c>
      <c r="AA68" s="30" t="s">
        <v>98</v>
      </c>
      <c r="AB68" s="30" t="s">
        <v>98</v>
      </c>
      <c r="AC68" s="31" t="s">
        <v>98</v>
      </c>
      <c r="AD68" s="30">
        <f t="shared" si="23"/>
        <v>15</v>
      </c>
      <c r="AE68" s="30">
        <f t="shared" si="24"/>
        <v>12</v>
      </c>
    </row>
    <row r="69">
      <c r="A69" s="19"/>
      <c r="B69" s="41" t="s">
        <v>249</v>
      </c>
      <c r="C69" s="30" t="s">
        <v>109</v>
      </c>
      <c r="D69" s="30" t="s">
        <v>109</v>
      </c>
      <c r="E69" s="30" t="s">
        <v>109</v>
      </c>
      <c r="F69" s="30" t="s">
        <v>109</v>
      </c>
      <c r="G69" s="30" t="s">
        <v>109</v>
      </c>
      <c r="H69" s="30" t="s">
        <v>109</v>
      </c>
      <c r="I69" s="30" t="s">
        <v>109</v>
      </c>
      <c r="J69" s="30" t="s">
        <v>109</v>
      </c>
      <c r="K69" s="30" t="s">
        <v>109</v>
      </c>
      <c r="L69" s="30" t="s">
        <v>109</v>
      </c>
      <c r="M69" s="30" t="s">
        <v>109</v>
      </c>
      <c r="N69" s="30" t="s">
        <v>109</v>
      </c>
      <c r="O69" s="30" t="s">
        <v>109</v>
      </c>
      <c r="P69" s="30" t="s">
        <v>109</v>
      </c>
      <c r="Q69" s="30" t="s">
        <v>109</v>
      </c>
      <c r="R69" s="30" t="s">
        <v>109</v>
      </c>
      <c r="S69" s="30" t="s">
        <v>109</v>
      </c>
      <c r="T69" s="30" t="s">
        <v>109</v>
      </c>
      <c r="U69" s="30" t="s">
        <v>109</v>
      </c>
      <c r="V69" s="30" t="s">
        <v>109</v>
      </c>
      <c r="W69" s="30" t="s">
        <v>109</v>
      </c>
      <c r="X69" s="30" t="s">
        <v>109</v>
      </c>
      <c r="Y69" s="30" t="s">
        <v>109</v>
      </c>
      <c r="Z69" s="30" t="s">
        <v>109</v>
      </c>
      <c r="AA69" s="30" t="s">
        <v>109</v>
      </c>
      <c r="AB69" s="30" t="s">
        <v>109</v>
      </c>
      <c r="AC69" s="31" t="s">
        <v>109</v>
      </c>
      <c r="AD69" s="30">
        <f t="shared" si="23"/>
        <v>27</v>
      </c>
      <c r="AE69" s="30">
        <f t="shared" si="24"/>
        <v>0</v>
      </c>
    </row>
    <row r="70">
      <c r="A70" s="37" t="s">
        <v>250</v>
      </c>
      <c r="B70" s="38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3"/>
      <c r="AD70" s="42"/>
      <c r="AE70" s="42"/>
    </row>
    <row r="71">
      <c r="A71" s="19"/>
      <c r="B71" s="41" t="s">
        <v>251</v>
      </c>
      <c r="C71" s="30" t="s">
        <v>109</v>
      </c>
      <c r="D71" s="30" t="s">
        <v>109</v>
      </c>
      <c r="E71" s="30" t="s">
        <v>109</v>
      </c>
      <c r="F71" s="30" t="s">
        <v>109</v>
      </c>
      <c r="G71" s="30" t="s">
        <v>109</v>
      </c>
      <c r="H71" s="30" t="s">
        <v>109</v>
      </c>
      <c r="I71" s="30" t="s">
        <v>109</v>
      </c>
      <c r="J71" s="30" t="s">
        <v>109</v>
      </c>
      <c r="K71" s="30" t="s">
        <v>109</v>
      </c>
      <c r="L71" s="30" t="s">
        <v>109</v>
      </c>
      <c r="M71" s="30" t="s">
        <v>109</v>
      </c>
      <c r="N71" s="30" t="s">
        <v>109</v>
      </c>
      <c r="O71" s="30" t="s">
        <v>204</v>
      </c>
      <c r="P71" s="30" t="s">
        <v>109</v>
      </c>
      <c r="Q71" s="30" t="s">
        <v>109</v>
      </c>
      <c r="R71" s="30" t="s">
        <v>109</v>
      </c>
      <c r="S71" s="30" t="s">
        <v>109</v>
      </c>
      <c r="T71" s="30" t="s">
        <v>109</v>
      </c>
      <c r="U71" s="30" t="s">
        <v>109</v>
      </c>
      <c r="V71" s="30" t="s">
        <v>109</v>
      </c>
      <c r="W71" s="30" t="s">
        <v>109</v>
      </c>
      <c r="X71" s="30" t="s">
        <v>109</v>
      </c>
      <c r="Y71" s="30" t="s">
        <v>109</v>
      </c>
      <c r="Z71" s="30" t="s">
        <v>109</v>
      </c>
      <c r="AA71" s="30" t="s">
        <v>109</v>
      </c>
      <c r="AB71" s="30" t="s">
        <v>109</v>
      </c>
      <c r="AC71" s="31" t="s">
        <v>109</v>
      </c>
      <c r="AD71" s="30">
        <f t="shared" ref="AD71:AD73" si="25">countif(C71:AC71,"Y")</f>
        <v>26</v>
      </c>
      <c r="AE71" s="30">
        <f t="shared" ref="AE71:AE73" si="26">countif(C71:AC71, "N")</f>
        <v>0</v>
      </c>
    </row>
    <row r="72">
      <c r="A72" s="19"/>
      <c r="B72" s="41" t="s">
        <v>252</v>
      </c>
      <c r="C72" s="30" t="s">
        <v>109</v>
      </c>
      <c r="D72" s="30" t="s">
        <v>109</v>
      </c>
      <c r="E72" s="30" t="s">
        <v>109</v>
      </c>
      <c r="F72" s="30" t="s">
        <v>109</v>
      </c>
      <c r="G72" s="30" t="s">
        <v>109</v>
      </c>
      <c r="H72" s="30" t="s">
        <v>109</v>
      </c>
      <c r="I72" s="30" t="s">
        <v>109</v>
      </c>
      <c r="J72" s="30" t="s">
        <v>109</v>
      </c>
      <c r="K72" s="30" t="s">
        <v>109</v>
      </c>
      <c r="L72" s="30" t="s">
        <v>109</v>
      </c>
      <c r="M72" s="30" t="s">
        <v>109</v>
      </c>
      <c r="N72" s="30" t="s">
        <v>109</v>
      </c>
      <c r="O72" s="30" t="s">
        <v>109</v>
      </c>
      <c r="P72" s="30" t="s">
        <v>109</v>
      </c>
      <c r="Q72" s="30" t="s">
        <v>109</v>
      </c>
      <c r="R72" s="30" t="s">
        <v>109</v>
      </c>
      <c r="S72" s="30" t="s">
        <v>109</v>
      </c>
      <c r="T72" s="30" t="s">
        <v>109</v>
      </c>
      <c r="U72" s="30" t="s">
        <v>109</v>
      </c>
      <c r="V72" s="30" t="s">
        <v>109</v>
      </c>
      <c r="W72" s="30" t="s">
        <v>109</v>
      </c>
      <c r="X72" s="30" t="s">
        <v>109</v>
      </c>
      <c r="Y72" s="30" t="s">
        <v>109</v>
      </c>
      <c r="Z72" s="30" t="s">
        <v>109</v>
      </c>
      <c r="AA72" s="30" t="s">
        <v>109</v>
      </c>
      <c r="AB72" s="30" t="s">
        <v>204</v>
      </c>
      <c r="AC72" s="31" t="s">
        <v>109</v>
      </c>
      <c r="AD72" s="30">
        <f t="shared" si="25"/>
        <v>26</v>
      </c>
      <c r="AE72" s="30">
        <f t="shared" si="26"/>
        <v>0</v>
      </c>
    </row>
    <row r="73">
      <c r="A73" s="19"/>
      <c r="B73" s="41" t="s">
        <v>253</v>
      </c>
      <c r="C73" s="30" t="s">
        <v>109</v>
      </c>
      <c r="D73" s="30" t="s">
        <v>109</v>
      </c>
      <c r="E73" s="30" t="s">
        <v>109</v>
      </c>
      <c r="F73" s="30" t="s">
        <v>109</v>
      </c>
      <c r="G73" s="30" t="s">
        <v>109</v>
      </c>
      <c r="H73" s="30" t="s">
        <v>109</v>
      </c>
      <c r="I73" s="30" t="s">
        <v>109</v>
      </c>
      <c r="J73" s="30" t="s">
        <v>109</v>
      </c>
      <c r="K73" s="30" t="s">
        <v>109</v>
      </c>
      <c r="L73" s="30" t="s">
        <v>109</v>
      </c>
      <c r="M73" s="30" t="s">
        <v>109</v>
      </c>
      <c r="N73" s="30" t="s">
        <v>109</v>
      </c>
      <c r="O73" s="30" t="s">
        <v>109</v>
      </c>
      <c r="P73" s="30" t="s">
        <v>109</v>
      </c>
      <c r="Q73" s="30" t="s">
        <v>109</v>
      </c>
      <c r="R73" s="30" t="s">
        <v>109</v>
      </c>
      <c r="S73" s="30" t="s">
        <v>109</v>
      </c>
      <c r="T73" s="30" t="s">
        <v>109</v>
      </c>
      <c r="U73" s="30" t="s">
        <v>109</v>
      </c>
      <c r="V73" s="30" t="s">
        <v>109</v>
      </c>
      <c r="W73" s="30" t="s">
        <v>109</v>
      </c>
      <c r="X73" s="30" t="s">
        <v>109</v>
      </c>
      <c r="Y73" s="30" t="s">
        <v>109</v>
      </c>
      <c r="Z73" s="30" t="s">
        <v>109</v>
      </c>
      <c r="AA73" s="30" t="s">
        <v>109</v>
      </c>
      <c r="AB73" s="30" t="s">
        <v>204</v>
      </c>
      <c r="AC73" s="31" t="s">
        <v>109</v>
      </c>
      <c r="AD73" s="30">
        <f t="shared" si="25"/>
        <v>26</v>
      </c>
      <c r="AE73" s="30">
        <f t="shared" si="26"/>
        <v>0</v>
      </c>
    </row>
    <row r="74">
      <c r="A74" s="37" t="s">
        <v>254</v>
      </c>
      <c r="B74" s="38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3"/>
      <c r="AD74" s="42"/>
      <c r="AE74" s="42"/>
    </row>
    <row r="75">
      <c r="A75" s="19"/>
      <c r="B75" s="41" t="s">
        <v>255</v>
      </c>
      <c r="C75" s="30" t="s">
        <v>109</v>
      </c>
      <c r="D75" s="30" t="s">
        <v>109</v>
      </c>
      <c r="E75" s="30" t="s">
        <v>109</v>
      </c>
      <c r="F75" s="30" t="s">
        <v>109</v>
      </c>
      <c r="G75" s="30" t="s">
        <v>109</v>
      </c>
      <c r="H75" s="30" t="s">
        <v>109</v>
      </c>
      <c r="I75" s="30" t="s">
        <v>109</v>
      </c>
      <c r="J75" s="30" t="s">
        <v>109</v>
      </c>
      <c r="K75" s="30" t="s">
        <v>109</v>
      </c>
      <c r="L75" s="30" t="s">
        <v>109</v>
      </c>
      <c r="M75" s="30" t="s">
        <v>109</v>
      </c>
      <c r="N75" s="30" t="s">
        <v>109</v>
      </c>
      <c r="O75" s="30" t="s">
        <v>109</v>
      </c>
      <c r="P75" s="30" t="s">
        <v>109</v>
      </c>
      <c r="Q75" s="30" t="s">
        <v>109</v>
      </c>
      <c r="R75" s="30" t="s">
        <v>109</v>
      </c>
      <c r="S75" s="30" t="s">
        <v>109</v>
      </c>
      <c r="T75" s="30" t="s">
        <v>109</v>
      </c>
      <c r="U75" s="30" t="s">
        <v>109</v>
      </c>
      <c r="V75" s="30" t="s">
        <v>109</v>
      </c>
      <c r="W75" s="30" t="s">
        <v>109</v>
      </c>
      <c r="X75" s="30" t="s">
        <v>109</v>
      </c>
      <c r="Y75" s="30" t="s">
        <v>109</v>
      </c>
      <c r="Z75" s="30" t="s">
        <v>109</v>
      </c>
      <c r="AA75" s="30" t="s">
        <v>109</v>
      </c>
      <c r="AB75" s="30" t="s">
        <v>109</v>
      </c>
      <c r="AC75" s="31" t="s">
        <v>109</v>
      </c>
      <c r="AD75" s="30">
        <f t="shared" ref="AD75:AD77" si="27">countif(C75:AC75,"Y")</f>
        <v>27</v>
      </c>
      <c r="AE75" s="30">
        <f t="shared" ref="AE75:AE77" si="28">countif(C75:AC75, "N")</f>
        <v>0</v>
      </c>
    </row>
    <row r="76">
      <c r="A76" s="19"/>
      <c r="B76" s="41" t="s">
        <v>256</v>
      </c>
      <c r="C76" s="30" t="s">
        <v>109</v>
      </c>
      <c r="D76" s="30" t="s">
        <v>109</v>
      </c>
      <c r="E76" s="30" t="s">
        <v>109</v>
      </c>
      <c r="F76" s="30" t="s">
        <v>109</v>
      </c>
      <c r="G76" s="30" t="s">
        <v>109</v>
      </c>
      <c r="H76" s="30" t="s">
        <v>109</v>
      </c>
      <c r="I76" s="30" t="s">
        <v>109</v>
      </c>
      <c r="J76" s="30" t="s">
        <v>109</v>
      </c>
      <c r="K76" s="30" t="s">
        <v>109</v>
      </c>
      <c r="L76" s="30" t="s">
        <v>109</v>
      </c>
      <c r="M76" s="30" t="s">
        <v>109</v>
      </c>
      <c r="N76" s="30" t="s">
        <v>109</v>
      </c>
      <c r="O76" s="30" t="s">
        <v>109</v>
      </c>
      <c r="P76" s="30" t="s">
        <v>109</v>
      </c>
      <c r="Q76" s="30" t="s">
        <v>109</v>
      </c>
      <c r="R76" s="30" t="s">
        <v>109</v>
      </c>
      <c r="S76" s="30" t="s">
        <v>109</v>
      </c>
      <c r="T76" s="30" t="s">
        <v>109</v>
      </c>
      <c r="U76" s="30" t="s">
        <v>109</v>
      </c>
      <c r="V76" s="30" t="s">
        <v>109</v>
      </c>
      <c r="W76" s="30" t="s">
        <v>109</v>
      </c>
      <c r="X76" s="30" t="s">
        <v>109</v>
      </c>
      <c r="Y76" s="30" t="s">
        <v>109</v>
      </c>
      <c r="Z76" s="30" t="s">
        <v>109</v>
      </c>
      <c r="AA76" s="30" t="s">
        <v>109</v>
      </c>
      <c r="AB76" s="30" t="s">
        <v>109</v>
      </c>
      <c r="AC76" s="31" t="s">
        <v>109</v>
      </c>
      <c r="AD76" s="30">
        <f t="shared" si="27"/>
        <v>27</v>
      </c>
      <c r="AE76" s="30">
        <f t="shared" si="28"/>
        <v>0</v>
      </c>
    </row>
    <row r="77">
      <c r="A77" s="19"/>
      <c r="B77" s="41" t="s">
        <v>257</v>
      </c>
      <c r="C77" s="30" t="s">
        <v>98</v>
      </c>
      <c r="D77" s="30" t="s">
        <v>109</v>
      </c>
      <c r="E77" s="30" t="s">
        <v>98</v>
      </c>
      <c r="F77" s="30" t="s">
        <v>98</v>
      </c>
      <c r="G77" s="30" t="s">
        <v>98</v>
      </c>
      <c r="H77" s="30" t="s">
        <v>98</v>
      </c>
      <c r="I77" s="30" t="s">
        <v>109</v>
      </c>
      <c r="J77" s="30" t="s">
        <v>109</v>
      </c>
      <c r="K77" s="30" t="s">
        <v>109</v>
      </c>
      <c r="L77" s="30" t="s">
        <v>98</v>
      </c>
      <c r="M77" s="30" t="s">
        <v>98</v>
      </c>
      <c r="N77" s="30" t="s">
        <v>98</v>
      </c>
      <c r="O77" s="30" t="s">
        <v>109</v>
      </c>
      <c r="P77" s="30" t="s">
        <v>98</v>
      </c>
      <c r="Q77" s="30" t="s">
        <v>109</v>
      </c>
      <c r="R77" s="30" t="s">
        <v>98</v>
      </c>
      <c r="S77" s="30" t="s">
        <v>98</v>
      </c>
      <c r="T77" s="30" t="s">
        <v>109</v>
      </c>
      <c r="U77" s="30" t="s">
        <v>109</v>
      </c>
      <c r="V77" s="30" t="s">
        <v>109</v>
      </c>
      <c r="W77" s="30" t="s">
        <v>98</v>
      </c>
      <c r="X77" s="30" t="s">
        <v>98</v>
      </c>
      <c r="Y77" s="30" t="s">
        <v>98</v>
      </c>
      <c r="Z77" s="30" t="s">
        <v>98</v>
      </c>
      <c r="AA77" s="30" t="s">
        <v>98</v>
      </c>
      <c r="AB77" s="30" t="s">
        <v>98</v>
      </c>
      <c r="AC77" s="31" t="s">
        <v>109</v>
      </c>
      <c r="AD77" s="30">
        <f t="shared" si="27"/>
        <v>10</v>
      </c>
      <c r="AE77" s="30">
        <f t="shared" si="28"/>
        <v>17</v>
      </c>
    </row>
    <row r="78">
      <c r="A78" s="37" t="s">
        <v>258</v>
      </c>
      <c r="B78" s="38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3"/>
      <c r="AD78" s="42"/>
      <c r="AE78" s="42"/>
    </row>
    <row r="79">
      <c r="A79" s="19"/>
      <c r="B79" s="41" t="s">
        <v>259</v>
      </c>
      <c r="C79" s="30" t="s">
        <v>109</v>
      </c>
      <c r="D79" s="30" t="s">
        <v>109</v>
      </c>
      <c r="E79" s="30" t="s">
        <v>109</v>
      </c>
      <c r="F79" s="30" t="s">
        <v>109</v>
      </c>
      <c r="G79" s="30" t="s">
        <v>109</v>
      </c>
      <c r="H79" s="30" t="s">
        <v>109</v>
      </c>
      <c r="I79" s="30" t="s">
        <v>109</v>
      </c>
      <c r="J79" s="30" t="s">
        <v>109</v>
      </c>
      <c r="K79" s="30" t="s">
        <v>109</v>
      </c>
      <c r="L79" s="30" t="s">
        <v>109</v>
      </c>
      <c r="M79" s="30" t="s">
        <v>109</v>
      </c>
      <c r="N79" s="30" t="s">
        <v>109</v>
      </c>
      <c r="O79" s="30" t="s">
        <v>109</v>
      </c>
      <c r="P79" s="30" t="s">
        <v>109</v>
      </c>
      <c r="Q79" s="30" t="s">
        <v>109</v>
      </c>
      <c r="R79" s="30" t="s">
        <v>109</v>
      </c>
      <c r="S79" s="30" t="s">
        <v>109</v>
      </c>
      <c r="T79" s="30" t="s">
        <v>109</v>
      </c>
      <c r="U79" s="30" t="s">
        <v>109</v>
      </c>
      <c r="V79" s="30" t="s">
        <v>109</v>
      </c>
      <c r="W79" s="30" t="s">
        <v>109</v>
      </c>
      <c r="X79" s="30" t="s">
        <v>109</v>
      </c>
      <c r="Y79" s="30" t="s">
        <v>109</v>
      </c>
      <c r="Z79" s="30" t="s">
        <v>109</v>
      </c>
      <c r="AA79" s="30" t="s">
        <v>109</v>
      </c>
      <c r="AB79" s="30" t="s">
        <v>109</v>
      </c>
      <c r="AC79" s="31" t="s">
        <v>109</v>
      </c>
      <c r="AD79" s="30">
        <f>countif(C79:AC79,"Y")</f>
        <v>27</v>
      </c>
      <c r="AE79" s="30">
        <f>countif(C79:AC79, "N")</f>
        <v>0</v>
      </c>
    </row>
    <row r="80">
      <c r="A80" s="37" t="s">
        <v>260</v>
      </c>
      <c r="B80" s="38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3"/>
      <c r="AD80" s="42"/>
      <c r="AE80" s="42"/>
    </row>
    <row r="81">
      <c r="A81" s="19"/>
      <c r="B81" s="41" t="s">
        <v>261</v>
      </c>
      <c r="C81" s="30" t="s">
        <v>109</v>
      </c>
      <c r="D81" s="30" t="s">
        <v>109</v>
      </c>
      <c r="E81" s="30" t="s">
        <v>109</v>
      </c>
      <c r="F81" s="30" t="s">
        <v>109</v>
      </c>
      <c r="G81" s="30" t="s">
        <v>109</v>
      </c>
      <c r="H81" s="30" t="s">
        <v>109</v>
      </c>
      <c r="I81" s="30" t="s">
        <v>109</v>
      </c>
      <c r="J81" s="30" t="s">
        <v>109</v>
      </c>
      <c r="K81" s="30" t="s">
        <v>109</v>
      </c>
      <c r="L81" s="30" t="s">
        <v>109</v>
      </c>
      <c r="M81" s="30" t="s">
        <v>109</v>
      </c>
      <c r="N81" s="30" t="s">
        <v>109</v>
      </c>
      <c r="O81" s="30" t="s">
        <v>109</v>
      </c>
      <c r="P81" s="30" t="s">
        <v>109</v>
      </c>
      <c r="Q81" s="30" t="s">
        <v>109</v>
      </c>
      <c r="R81" s="30" t="s">
        <v>109</v>
      </c>
      <c r="S81" s="30" t="s">
        <v>109</v>
      </c>
      <c r="T81" s="30" t="s">
        <v>109</v>
      </c>
      <c r="U81" s="30" t="s">
        <v>109</v>
      </c>
      <c r="V81" s="30" t="s">
        <v>109</v>
      </c>
      <c r="W81" s="30" t="s">
        <v>109</v>
      </c>
      <c r="X81" s="30" t="s">
        <v>109</v>
      </c>
      <c r="Y81" s="30" t="s">
        <v>109</v>
      </c>
      <c r="Z81" s="30" t="s">
        <v>109</v>
      </c>
      <c r="AA81" s="30" t="s">
        <v>109</v>
      </c>
      <c r="AB81" s="30" t="s">
        <v>109</v>
      </c>
      <c r="AC81" s="31" t="s">
        <v>109</v>
      </c>
      <c r="AD81" s="30">
        <f>countif(C81:AC81,"Y")</f>
        <v>27</v>
      </c>
      <c r="AE81" s="30">
        <f>countif(C81:AC81, "N")</f>
        <v>0</v>
      </c>
    </row>
    <row r="82">
      <c r="A82" s="37" t="s">
        <v>262</v>
      </c>
      <c r="B82" s="38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3"/>
      <c r="AD82" s="42"/>
      <c r="AE82" s="42"/>
    </row>
    <row r="83">
      <c r="A83" s="19"/>
      <c r="B83" s="41" t="s">
        <v>263</v>
      </c>
      <c r="C83" s="30" t="s">
        <v>109</v>
      </c>
      <c r="D83" s="30" t="s">
        <v>109</v>
      </c>
      <c r="E83" s="30" t="s">
        <v>109</v>
      </c>
      <c r="F83" s="30" t="s">
        <v>109</v>
      </c>
      <c r="G83" s="30" t="s">
        <v>109</v>
      </c>
      <c r="H83" s="30" t="s">
        <v>109</v>
      </c>
      <c r="I83" s="30" t="s">
        <v>109</v>
      </c>
      <c r="J83" s="30" t="s">
        <v>109</v>
      </c>
      <c r="K83" s="30" t="s">
        <v>109</v>
      </c>
      <c r="L83" s="30" t="s">
        <v>109</v>
      </c>
      <c r="M83" s="30" t="s">
        <v>109</v>
      </c>
      <c r="N83" s="30" t="s">
        <v>109</v>
      </c>
      <c r="O83" s="30" t="s">
        <v>109</v>
      </c>
      <c r="P83" s="30" t="s">
        <v>109</v>
      </c>
      <c r="Q83" s="30" t="s">
        <v>109</v>
      </c>
      <c r="R83" s="30" t="s">
        <v>109</v>
      </c>
      <c r="S83" s="30" t="s">
        <v>109</v>
      </c>
      <c r="T83" s="30" t="s">
        <v>109</v>
      </c>
      <c r="U83" s="30" t="s">
        <v>109</v>
      </c>
      <c r="V83" s="30" t="s">
        <v>109</v>
      </c>
      <c r="W83" s="30" t="s">
        <v>109</v>
      </c>
      <c r="X83" s="30" t="s">
        <v>109</v>
      </c>
      <c r="Y83" s="30" t="s">
        <v>109</v>
      </c>
      <c r="Z83" s="30" t="s">
        <v>109</v>
      </c>
      <c r="AA83" s="30" t="s">
        <v>109</v>
      </c>
      <c r="AB83" s="30" t="s">
        <v>109</v>
      </c>
      <c r="AC83" s="31" t="s">
        <v>109</v>
      </c>
      <c r="AD83" s="30">
        <f>countif(C83:AC83,"Y")</f>
        <v>27</v>
      </c>
      <c r="AE83" s="30">
        <f>countif(C83:AC83, "N")</f>
        <v>0</v>
      </c>
    </row>
    <row r="84">
      <c r="A84" s="37" t="s">
        <v>264</v>
      </c>
      <c r="B84" s="38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3"/>
      <c r="AD84" s="42"/>
      <c r="AE84" s="42"/>
    </row>
    <row r="85">
      <c r="A85" s="19"/>
      <c r="B85" s="41" t="s">
        <v>265</v>
      </c>
      <c r="C85" s="30" t="s">
        <v>98</v>
      </c>
      <c r="D85" s="30" t="s">
        <v>109</v>
      </c>
      <c r="E85" s="30" t="s">
        <v>98</v>
      </c>
      <c r="F85" s="30" t="s">
        <v>98</v>
      </c>
      <c r="G85" s="30" t="s">
        <v>98</v>
      </c>
      <c r="H85" s="30" t="s">
        <v>98</v>
      </c>
      <c r="I85" s="30" t="s">
        <v>109</v>
      </c>
      <c r="J85" s="30" t="s">
        <v>109</v>
      </c>
      <c r="K85" s="30" t="s">
        <v>109</v>
      </c>
      <c r="L85" s="30" t="s">
        <v>98</v>
      </c>
      <c r="M85" s="30" t="s">
        <v>98</v>
      </c>
      <c r="N85" s="30" t="s">
        <v>98</v>
      </c>
      <c r="O85" s="30" t="s">
        <v>98</v>
      </c>
      <c r="P85" s="30" t="s">
        <v>98</v>
      </c>
      <c r="Q85" s="30" t="s">
        <v>98</v>
      </c>
      <c r="R85" s="30" t="s">
        <v>98</v>
      </c>
      <c r="S85" s="30" t="s">
        <v>98</v>
      </c>
      <c r="T85" s="30" t="s">
        <v>109</v>
      </c>
      <c r="U85" s="30" t="s">
        <v>109</v>
      </c>
      <c r="V85" s="30" t="s">
        <v>98</v>
      </c>
      <c r="W85" s="30" t="s">
        <v>98</v>
      </c>
      <c r="X85" s="30" t="s">
        <v>98</v>
      </c>
      <c r="Y85" s="30" t="s">
        <v>98</v>
      </c>
      <c r="Z85" s="30" t="s">
        <v>98</v>
      </c>
      <c r="AA85" s="30" t="s">
        <v>98</v>
      </c>
      <c r="AB85" s="30" t="s">
        <v>98</v>
      </c>
      <c r="AC85" s="31" t="s">
        <v>109</v>
      </c>
      <c r="AD85" s="30">
        <f t="shared" ref="AD85:AD88" si="29">countif(C85:AC85,"Y")</f>
        <v>7</v>
      </c>
      <c r="AE85" s="30">
        <f t="shared" ref="AE85:AE88" si="30">countif(C85:AC85, "N")</f>
        <v>20</v>
      </c>
    </row>
    <row r="86">
      <c r="A86" s="19"/>
      <c r="B86" s="41" t="s">
        <v>266</v>
      </c>
      <c r="C86" s="30" t="s">
        <v>109</v>
      </c>
      <c r="D86" s="30" t="s">
        <v>109</v>
      </c>
      <c r="E86" s="30" t="s">
        <v>98</v>
      </c>
      <c r="F86" s="30" t="s">
        <v>109</v>
      </c>
      <c r="G86" s="30" t="s">
        <v>98</v>
      </c>
      <c r="H86" s="30" t="s">
        <v>98</v>
      </c>
      <c r="I86" s="30" t="s">
        <v>109</v>
      </c>
      <c r="J86" s="30" t="s">
        <v>109</v>
      </c>
      <c r="K86" s="30" t="s">
        <v>109</v>
      </c>
      <c r="L86" s="30" t="s">
        <v>109</v>
      </c>
      <c r="M86" s="30" t="s">
        <v>109</v>
      </c>
      <c r="N86" s="30" t="s">
        <v>98</v>
      </c>
      <c r="O86" s="30" t="s">
        <v>109</v>
      </c>
      <c r="P86" s="30" t="s">
        <v>98</v>
      </c>
      <c r="Q86" s="30" t="s">
        <v>109</v>
      </c>
      <c r="R86" s="30" t="s">
        <v>98</v>
      </c>
      <c r="S86" s="30" t="s">
        <v>98</v>
      </c>
      <c r="T86" s="30" t="s">
        <v>109</v>
      </c>
      <c r="U86" s="30" t="s">
        <v>109</v>
      </c>
      <c r="V86" s="30" t="s">
        <v>98</v>
      </c>
      <c r="W86" s="30" t="s">
        <v>98</v>
      </c>
      <c r="X86" s="30" t="s">
        <v>98</v>
      </c>
      <c r="Y86" s="30" t="s">
        <v>98</v>
      </c>
      <c r="Z86" s="30" t="s">
        <v>109</v>
      </c>
      <c r="AA86" s="30" t="s">
        <v>98</v>
      </c>
      <c r="AB86" s="30" t="s">
        <v>98</v>
      </c>
      <c r="AC86" s="31" t="s">
        <v>109</v>
      </c>
      <c r="AD86" s="30">
        <f t="shared" si="29"/>
        <v>14</v>
      </c>
      <c r="AE86" s="30">
        <f t="shared" si="30"/>
        <v>13</v>
      </c>
    </row>
    <row r="87">
      <c r="A87" s="19"/>
      <c r="B87" s="41" t="s">
        <v>267</v>
      </c>
      <c r="C87" s="30" t="s">
        <v>109</v>
      </c>
      <c r="D87" s="30" t="s">
        <v>109</v>
      </c>
      <c r="E87" s="30" t="s">
        <v>109</v>
      </c>
      <c r="F87" s="30" t="s">
        <v>109</v>
      </c>
      <c r="G87" s="30" t="s">
        <v>109</v>
      </c>
      <c r="H87" s="30" t="s">
        <v>109</v>
      </c>
      <c r="I87" s="30" t="s">
        <v>109</v>
      </c>
      <c r="J87" s="30" t="s">
        <v>109</v>
      </c>
      <c r="K87" s="30" t="s">
        <v>109</v>
      </c>
      <c r="L87" s="30" t="s">
        <v>109</v>
      </c>
      <c r="M87" s="30" t="s">
        <v>109</v>
      </c>
      <c r="N87" s="30" t="s">
        <v>109</v>
      </c>
      <c r="O87" s="30" t="s">
        <v>109</v>
      </c>
      <c r="P87" s="30" t="s">
        <v>109</v>
      </c>
      <c r="Q87" s="30" t="s">
        <v>109</v>
      </c>
      <c r="R87" s="30" t="s">
        <v>109</v>
      </c>
      <c r="S87" s="30" t="s">
        <v>109</v>
      </c>
      <c r="T87" s="30" t="s">
        <v>109</v>
      </c>
      <c r="U87" s="30" t="s">
        <v>109</v>
      </c>
      <c r="V87" s="30" t="s">
        <v>109</v>
      </c>
      <c r="W87" s="30" t="s">
        <v>109</v>
      </c>
      <c r="X87" s="30" t="s">
        <v>109</v>
      </c>
      <c r="Y87" s="30" t="s">
        <v>109</v>
      </c>
      <c r="Z87" s="30" t="s">
        <v>109</v>
      </c>
      <c r="AA87" s="30" t="s">
        <v>109</v>
      </c>
      <c r="AB87" s="30" t="s">
        <v>109</v>
      </c>
      <c r="AC87" s="31" t="s">
        <v>109</v>
      </c>
      <c r="AD87" s="30">
        <f t="shared" si="29"/>
        <v>27</v>
      </c>
      <c r="AE87" s="30">
        <f t="shared" si="30"/>
        <v>0</v>
      </c>
    </row>
    <row r="88">
      <c r="A88" s="19"/>
      <c r="B88" s="41" t="s">
        <v>268</v>
      </c>
      <c r="C88" s="30" t="s">
        <v>109</v>
      </c>
      <c r="D88" s="30" t="s">
        <v>109</v>
      </c>
      <c r="E88" s="30" t="s">
        <v>109</v>
      </c>
      <c r="F88" s="30" t="s">
        <v>109</v>
      </c>
      <c r="G88" s="30" t="s">
        <v>109</v>
      </c>
      <c r="H88" s="30" t="s">
        <v>109</v>
      </c>
      <c r="I88" s="30" t="s">
        <v>109</v>
      </c>
      <c r="J88" s="30" t="s">
        <v>109</v>
      </c>
      <c r="K88" s="30" t="s">
        <v>109</v>
      </c>
      <c r="L88" s="30" t="s">
        <v>109</v>
      </c>
      <c r="M88" s="30" t="s">
        <v>109</v>
      </c>
      <c r="N88" s="30" t="s">
        <v>109</v>
      </c>
      <c r="O88" s="30" t="s">
        <v>109</v>
      </c>
      <c r="P88" s="30" t="s">
        <v>109</v>
      </c>
      <c r="Q88" s="30" t="s">
        <v>109</v>
      </c>
      <c r="R88" s="30" t="s">
        <v>109</v>
      </c>
      <c r="S88" s="30" t="s">
        <v>109</v>
      </c>
      <c r="T88" s="30" t="s">
        <v>109</v>
      </c>
      <c r="U88" s="30" t="s">
        <v>109</v>
      </c>
      <c r="V88" s="30" t="s">
        <v>109</v>
      </c>
      <c r="W88" s="30" t="s">
        <v>109</v>
      </c>
      <c r="X88" s="30" t="s">
        <v>109</v>
      </c>
      <c r="Y88" s="30" t="s">
        <v>109</v>
      </c>
      <c r="Z88" s="30" t="s">
        <v>109</v>
      </c>
      <c r="AA88" s="30" t="s">
        <v>109</v>
      </c>
      <c r="AB88" s="30" t="s">
        <v>109</v>
      </c>
      <c r="AC88" s="31" t="s">
        <v>109</v>
      </c>
      <c r="AD88" s="30">
        <f t="shared" si="29"/>
        <v>27</v>
      </c>
      <c r="AE88" s="30">
        <f t="shared" si="30"/>
        <v>0</v>
      </c>
    </row>
    <row r="89">
      <c r="A89" s="37" t="s">
        <v>269</v>
      </c>
      <c r="B89" s="38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3"/>
      <c r="AD89" s="42"/>
      <c r="AE89" s="42"/>
    </row>
    <row r="90">
      <c r="A90" s="19"/>
      <c r="B90" s="41" t="s">
        <v>270</v>
      </c>
      <c r="C90" s="30" t="s">
        <v>109</v>
      </c>
      <c r="D90" s="30" t="s">
        <v>109</v>
      </c>
      <c r="E90" s="30" t="s">
        <v>109</v>
      </c>
      <c r="F90" s="30" t="s">
        <v>109</v>
      </c>
      <c r="G90" s="30" t="s">
        <v>109</v>
      </c>
      <c r="H90" s="30" t="s">
        <v>109</v>
      </c>
      <c r="I90" s="30" t="s">
        <v>109</v>
      </c>
      <c r="J90" s="30" t="s">
        <v>109</v>
      </c>
      <c r="K90" s="30" t="s">
        <v>109</v>
      </c>
      <c r="L90" s="30" t="s">
        <v>109</v>
      </c>
      <c r="M90" s="30" t="s">
        <v>109</v>
      </c>
      <c r="N90" s="30" t="s">
        <v>109</v>
      </c>
      <c r="O90" s="30" t="s">
        <v>109</v>
      </c>
      <c r="P90" s="30" t="s">
        <v>109</v>
      </c>
      <c r="Q90" s="30" t="s">
        <v>109</v>
      </c>
      <c r="R90" s="30" t="s">
        <v>109</v>
      </c>
      <c r="S90" s="30" t="s">
        <v>109</v>
      </c>
      <c r="T90" s="30" t="s">
        <v>109</v>
      </c>
      <c r="U90" s="30" t="s">
        <v>109</v>
      </c>
      <c r="V90" s="30" t="s">
        <v>109</v>
      </c>
      <c r="W90" s="30" t="s">
        <v>109</v>
      </c>
      <c r="X90" s="30" t="s">
        <v>109</v>
      </c>
      <c r="Y90" s="30" t="s">
        <v>109</v>
      </c>
      <c r="Z90" s="30" t="s">
        <v>109</v>
      </c>
      <c r="AA90" s="30" t="s">
        <v>109</v>
      </c>
      <c r="AB90" s="30" t="s">
        <v>109</v>
      </c>
      <c r="AC90" s="31" t="s">
        <v>109</v>
      </c>
      <c r="AD90" s="30">
        <f>countif(C90:AC90,"Y")</f>
        <v>27</v>
      </c>
      <c r="AE90" s="30">
        <f>countif(C90:AC90, "N")</f>
        <v>0</v>
      </c>
    </row>
    <row r="91">
      <c r="A91" s="37" t="s">
        <v>271</v>
      </c>
      <c r="B91" s="38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3"/>
      <c r="AD91" s="42"/>
      <c r="AE91" s="42"/>
    </row>
    <row r="92">
      <c r="A92" s="19"/>
      <c r="B92" s="41" t="s">
        <v>272</v>
      </c>
      <c r="C92" s="30" t="s">
        <v>109</v>
      </c>
      <c r="D92" s="30" t="s">
        <v>109</v>
      </c>
      <c r="E92" s="30" t="s">
        <v>98</v>
      </c>
      <c r="F92" s="30" t="s">
        <v>98</v>
      </c>
      <c r="G92" s="30" t="s">
        <v>98</v>
      </c>
      <c r="H92" s="30" t="s">
        <v>98</v>
      </c>
      <c r="I92" s="30" t="s">
        <v>109</v>
      </c>
      <c r="J92" s="30" t="s">
        <v>109</v>
      </c>
      <c r="K92" s="30" t="s">
        <v>109</v>
      </c>
      <c r="L92" s="30" t="s">
        <v>109</v>
      </c>
      <c r="M92" s="30" t="s">
        <v>98</v>
      </c>
      <c r="N92" s="30" t="s">
        <v>109</v>
      </c>
      <c r="O92" s="30" t="s">
        <v>109</v>
      </c>
      <c r="P92" s="30" t="s">
        <v>98</v>
      </c>
      <c r="Q92" s="30" t="s">
        <v>109</v>
      </c>
      <c r="R92" s="30" t="s">
        <v>98</v>
      </c>
      <c r="S92" s="30" t="s">
        <v>98</v>
      </c>
      <c r="T92" s="30" t="s">
        <v>109</v>
      </c>
      <c r="U92" s="30" t="s">
        <v>109</v>
      </c>
      <c r="V92" s="30" t="s">
        <v>98</v>
      </c>
      <c r="W92" s="30" t="s">
        <v>109</v>
      </c>
      <c r="X92" s="30" t="s">
        <v>98</v>
      </c>
      <c r="Y92" s="30" t="s">
        <v>98</v>
      </c>
      <c r="Z92" s="30" t="s">
        <v>109</v>
      </c>
      <c r="AA92" s="30" t="s">
        <v>98</v>
      </c>
      <c r="AB92" s="30" t="s">
        <v>98</v>
      </c>
      <c r="AC92" s="31" t="s">
        <v>109</v>
      </c>
      <c r="AD92" s="30">
        <f>countif(C92:AC92,"Y")</f>
        <v>14</v>
      </c>
      <c r="AE92" s="30">
        <f>countif(C92:AC92, "N")</f>
        <v>13</v>
      </c>
    </row>
    <row r="93">
      <c r="A93" s="37" t="s">
        <v>273</v>
      </c>
      <c r="B93" s="38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3"/>
      <c r="AD93" s="42"/>
      <c r="AE93" s="42"/>
    </row>
    <row r="94">
      <c r="A94" s="19"/>
      <c r="B94" s="41" t="s">
        <v>274</v>
      </c>
      <c r="C94" s="30" t="s">
        <v>109</v>
      </c>
      <c r="D94" s="30" t="s">
        <v>109</v>
      </c>
      <c r="E94" s="30" t="s">
        <v>109</v>
      </c>
      <c r="F94" s="30" t="s">
        <v>109</v>
      </c>
      <c r="G94" s="30" t="s">
        <v>109</v>
      </c>
      <c r="H94" s="30" t="s">
        <v>109</v>
      </c>
      <c r="I94" s="30" t="s">
        <v>109</v>
      </c>
      <c r="J94" s="30" t="s">
        <v>109</v>
      </c>
      <c r="K94" s="30" t="s">
        <v>109</v>
      </c>
      <c r="L94" s="30" t="s">
        <v>109</v>
      </c>
      <c r="M94" s="30" t="s">
        <v>109</v>
      </c>
      <c r="N94" s="30" t="s">
        <v>109</v>
      </c>
      <c r="O94" s="30" t="s">
        <v>109</v>
      </c>
      <c r="P94" s="30" t="s">
        <v>109</v>
      </c>
      <c r="Q94" s="30" t="s">
        <v>109</v>
      </c>
      <c r="R94" s="30" t="s">
        <v>109</v>
      </c>
      <c r="S94" s="30" t="s">
        <v>109</v>
      </c>
      <c r="T94" s="30" t="s">
        <v>109</v>
      </c>
      <c r="U94" s="30" t="s">
        <v>109</v>
      </c>
      <c r="V94" s="30" t="s">
        <v>109</v>
      </c>
      <c r="W94" s="30" t="s">
        <v>109</v>
      </c>
      <c r="X94" s="30" t="s">
        <v>109</v>
      </c>
      <c r="Y94" s="30" t="s">
        <v>109</v>
      </c>
      <c r="Z94" s="30" t="s">
        <v>109</v>
      </c>
      <c r="AA94" s="30" t="s">
        <v>109</v>
      </c>
      <c r="AB94" s="30" t="s">
        <v>109</v>
      </c>
      <c r="AC94" s="31" t="s">
        <v>109</v>
      </c>
      <c r="AD94" s="30">
        <f>countif(C94:AC94,"Y")</f>
        <v>27</v>
      </c>
      <c r="AE94" s="30">
        <f>countif(C94:AC94, "N")</f>
        <v>0</v>
      </c>
    </row>
    <row r="95">
      <c r="A95" s="37" t="s">
        <v>275</v>
      </c>
      <c r="B95" s="38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3"/>
      <c r="AD95" s="42"/>
      <c r="AE95" s="42"/>
    </row>
    <row r="96">
      <c r="A96" s="19"/>
      <c r="B96" s="41" t="s">
        <v>276</v>
      </c>
      <c r="C96" s="30" t="s">
        <v>98</v>
      </c>
      <c r="D96" s="30" t="s">
        <v>109</v>
      </c>
      <c r="E96" s="30" t="s">
        <v>98</v>
      </c>
      <c r="F96" s="30" t="s">
        <v>98</v>
      </c>
      <c r="G96" s="30" t="s">
        <v>98</v>
      </c>
      <c r="H96" s="30" t="s">
        <v>98</v>
      </c>
      <c r="I96" s="30" t="s">
        <v>109</v>
      </c>
      <c r="J96" s="30" t="s">
        <v>109</v>
      </c>
      <c r="K96" s="30" t="s">
        <v>109</v>
      </c>
      <c r="L96" s="30" t="s">
        <v>98</v>
      </c>
      <c r="M96" s="30" t="s">
        <v>98</v>
      </c>
      <c r="N96" s="30" t="s">
        <v>98</v>
      </c>
      <c r="O96" s="30" t="s">
        <v>98</v>
      </c>
      <c r="P96" s="30" t="s">
        <v>98</v>
      </c>
      <c r="Q96" s="30" t="s">
        <v>109</v>
      </c>
      <c r="R96" s="30" t="s">
        <v>98</v>
      </c>
      <c r="S96" s="30" t="s">
        <v>98</v>
      </c>
      <c r="T96" s="30" t="s">
        <v>109</v>
      </c>
      <c r="U96" s="30" t="s">
        <v>109</v>
      </c>
      <c r="V96" s="30" t="s">
        <v>98</v>
      </c>
      <c r="W96" s="30" t="s">
        <v>109</v>
      </c>
      <c r="X96" s="30" t="s">
        <v>98</v>
      </c>
      <c r="Y96" s="30" t="s">
        <v>98</v>
      </c>
      <c r="Z96" s="30" t="s">
        <v>109</v>
      </c>
      <c r="AA96" s="30" t="s">
        <v>98</v>
      </c>
      <c r="AB96" s="30" t="s">
        <v>98</v>
      </c>
      <c r="AC96" s="31" t="s">
        <v>109</v>
      </c>
      <c r="AD96" s="30">
        <f t="shared" ref="AD96:AD97" si="31">countif(C96:AC96,"Y")</f>
        <v>10</v>
      </c>
      <c r="AE96" s="30">
        <f t="shared" ref="AE96:AE97" si="32">countif(C96:AC96, "N")</f>
        <v>17</v>
      </c>
    </row>
    <row r="97">
      <c r="A97" s="19"/>
      <c r="B97" s="41" t="s">
        <v>277</v>
      </c>
      <c r="C97" s="30" t="s">
        <v>109</v>
      </c>
      <c r="D97" s="30" t="s">
        <v>109</v>
      </c>
      <c r="E97" s="30" t="s">
        <v>109</v>
      </c>
      <c r="F97" s="30" t="s">
        <v>109</v>
      </c>
      <c r="G97" s="30" t="s">
        <v>109</v>
      </c>
      <c r="H97" s="30" t="s">
        <v>109</v>
      </c>
      <c r="I97" s="30" t="s">
        <v>109</v>
      </c>
      <c r="J97" s="30" t="s">
        <v>109</v>
      </c>
      <c r="K97" s="30" t="s">
        <v>109</v>
      </c>
      <c r="L97" s="30" t="s">
        <v>109</v>
      </c>
      <c r="M97" s="30" t="s">
        <v>109</v>
      </c>
      <c r="N97" s="30" t="s">
        <v>109</v>
      </c>
      <c r="O97" s="30" t="s">
        <v>109</v>
      </c>
      <c r="P97" s="30" t="s">
        <v>109</v>
      </c>
      <c r="Q97" s="30" t="s">
        <v>109</v>
      </c>
      <c r="R97" s="30" t="s">
        <v>109</v>
      </c>
      <c r="S97" s="30" t="s">
        <v>109</v>
      </c>
      <c r="T97" s="30" t="s">
        <v>109</v>
      </c>
      <c r="U97" s="30" t="s">
        <v>109</v>
      </c>
      <c r="V97" s="30" t="s">
        <v>109</v>
      </c>
      <c r="W97" s="30" t="s">
        <v>109</v>
      </c>
      <c r="X97" s="30" t="s">
        <v>109</v>
      </c>
      <c r="Y97" s="30" t="s">
        <v>109</v>
      </c>
      <c r="Z97" s="30" t="s">
        <v>109</v>
      </c>
      <c r="AA97" s="30" t="s">
        <v>109</v>
      </c>
      <c r="AB97" s="30" t="s">
        <v>109</v>
      </c>
      <c r="AC97" s="31" t="s">
        <v>109</v>
      </c>
      <c r="AD97" s="30">
        <f t="shared" si="31"/>
        <v>27</v>
      </c>
      <c r="AE97" s="30">
        <f t="shared" si="32"/>
        <v>0</v>
      </c>
    </row>
    <row r="98">
      <c r="A98" s="44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30"/>
      <c r="T98" s="30"/>
      <c r="U98" s="30"/>
      <c r="V98" s="45"/>
      <c r="W98" s="45"/>
      <c r="X98" s="45"/>
      <c r="Y98" s="45"/>
      <c r="Z98" s="45"/>
      <c r="AA98" s="45"/>
      <c r="AB98" s="45"/>
      <c r="AC98" s="46"/>
      <c r="AD98" s="30"/>
      <c r="AE98" s="45"/>
    </row>
    <row r="99">
      <c r="A99" s="44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30"/>
      <c r="T99" s="30"/>
      <c r="U99" s="30"/>
      <c r="V99" s="45"/>
      <c r="W99" s="45"/>
      <c r="X99" s="45"/>
      <c r="Y99" s="45"/>
      <c r="Z99" s="45"/>
      <c r="AA99" s="45"/>
      <c r="AB99" s="45"/>
      <c r="AC99" s="46"/>
      <c r="AD99" s="30"/>
      <c r="AE99" s="45"/>
    </row>
    <row r="100">
      <c r="A100" s="44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30"/>
      <c r="T100" s="30"/>
      <c r="U100" s="30"/>
      <c r="V100" s="45"/>
      <c r="W100" s="45"/>
      <c r="X100" s="45"/>
      <c r="Y100" s="45"/>
      <c r="Z100" s="45"/>
      <c r="AA100" s="45"/>
      <c r="AB100" s="45"/>
      <c r="AC100" s="46"/>
      <c r="AD100" s="30"/>
      <c r="AE100" s="45"/>
    </row>
    <row r="101">
      <c r="A101" s="44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30"/>
      <c r="T101" s="30"/>
      <c r="U101" s="30"/>
      <c r="V101" s="45"/>
      <c r="W101" s="45"/>
      <c r="X101" s="45"/>
      <c r="Y101" s="45"/>
      <c r="Z101" s="45"/>
      <c r="AA101" s="45"/>
      <c r="AB101" s="45"/>
      <c r="AC101" s="46"/>
      <c r="AD101" s="30"/>
      <c r="AE101" s="45"/>
    </row>
    <row r="102">
      <c r="A102" s="4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30"/>
      <c r="T102" s="30"/>
      <c r="U102" s="30"/>
      <c r="V102" s="45"/>
      <c r="W102" s="45"/>
      <c r="X102" s="45"/>
      <c r="Y102" s="45"/>
      <c r="Z102" s="45"/>
      <c r="AA102" s="45"/>
      <c r="AB102" s="45"/>
      <c r="AC102" s="46"/>
      <c r="AD102" s="30"/>
      <c r="AE102" s="45"/>
    </row>
    <row r="103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30"/>
      <c r="T103" s="30"/>
      <c r="U103" s="30"/>
      <c r="V103" s="45"/>
      <c r="W103" s="45"/>
      <c r="X103" s="45"/>
      <c r="Y103" s="45"/>
      <c r="Z103" s="45"/>
      <c r="AA103" s="45"/>
      <c r="AB103" s="45"/>
      <c r="AC103" s="46"/>
      <c r="AD103" s="30"/>
      <c r="AE103" s="45"/>
    </row>
    <row r="104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6"/>
      <c r="AD104" s="45"/>
      <c r="AE104" s="45"/>
    </row>
    <row r="105">
      <c r="A105" s="44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6"/>
      <c r="AD105" s="45"/>
      <c r="AE105" s="45"/>
    </row>
    <row r="106">
      <c r="A106" s="44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6"/>
      <c r="AD106" s="45"/>
      <c r="AE106" s="45"/>
    </row>
    <row r="107">
      <c r="A107" s="44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6"/>
      <c r="AD107" s="45"/>
      <c r="AE107" s="45"/>
    </row>
    <row r="108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6"/>
      <c r="AD108" s="45"/>
      <c r="AE108" s="45"/>
    </row>
    <row r="109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6"/>
      <c r="AD109" s="45"/>
      <c r="AE109" s="45"/>
    </row>
    <row r="110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6"/>
      <c r="AD110" s="45"/>
      <c r="AE110" s="45"/>
    </row>
    <row r="111">
      <c r="A111" s="44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6"/>
      <c r="AD111" s="45"/>
      <c r="AE111" s="45"/>
    </row>
    <row r="112">
      <c r="A112" s="44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6"/>
      <c r="AD112" s="45"/>
      <c r="AE112" s="45"/>
    </row>
    <row r="113">
      <c r="A113" s="44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6"/>
      <c r="AD113" s="45"/>
      <c r="AE113" s="45"/>
    </row>
    <row r="114">
      <c r="A114" s="44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6"/>
      <c r="AD114" s="45"/>
      <c r="AE114" s="45"/>
    </row>
    <row r="115">
      <c r="A115" s="44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6"/>
      <c r="AD115" s="45"/>
      <c r="AE115" s="45"/>
    </row>
    <row r="116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6"/>
      <c r="AD116" s="45"/>
      <c r="AE116" s="45"/>
    </row>
    <row r="117">
      <c r="A117" s="4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6"/>
      <c r="AD117" s="45"/>
      <c r="AE117" s="45"/>
    </row>
    <row r="118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6"/>
      <c r="AD118" s="45"/>
      <c r="AE118" s="45"/>
    </row>
    <row r="119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6"/>
      <c r="AD119" s="45"/>
      <c r="AE119" s="45"/>
    </row>
    <row r="120">
      <c r="A120" s="44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6"/>
      <c r="AD120" s="45"/>
      <c r="AE120" s="45"/>
    </row>
    <row r="121">
      <c r="A121" s="44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6"/>
      <c r="AD121" s="45"/>
      <c r="AE121" s="45"/>
    </row>
    <row r="122">
      <c r="A122" s="44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6"/>
      <c r="AD122" s="45"/>
      <c r="AE122" s="45"/>
    </row>
    <row r="123">
      <c r="A123" s="44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6"/>
      <c r="AD123" s="45"/>
      <c r="AE123" s="45"/>
    </row>
    <row r="124">
      <c r="A124" s="44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6"/>
      <c r="AD124" s="45"/>
      <c r="AE124" s="45"/>
    </row>
    <row r="125">
      <c r="A125" s="44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6"/>
      <c r="AD125" s="45"/>
      <c r="AE125" s="45"/>
    </row>
    <row r="126">
      <c r="A126" s="44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6"/>
      <c r="AD126" s="45"/>
      <c r="AE126" s="45"/>
    </row>
    <row r="127">
      <c r="A127" s="44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6"/>
      <c r="AD127" s="45"/>
      <c r="AE127" s="45"/>
    </row>
    <row r="128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6"/>
      <c r="AD128" s="45"/>
      <c r="AE128" s="45"/>
    </row>
    <row r="129">
      <c r="A129" s="44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6"/>
      <c r="AD129" s="45"/>
      <c r="AE129" s="45"/>
    </row>
    <row r="130">
      <c r="A130" s="44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6"/>
      <c r="AD130" s="45"/>
      <c r="AE130" s="45"/>
    </row>
    <row r="131">
      <c r="A131" s="44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6"/>
      <c r="AD131" s="45"/>
      <c r="AE131" s="45"/>
    </row>
    <row r="132">
      <c r="A132" s="44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6"/>
      <c r="AD132" s="45"/>
      <c r="AE132" s="45"/>
    </row>
    <row r="133">
      <c r="A133" s="44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6"/>
      <c r="AD133" s="45"/>
      <c r="AE133" s="45"/>
    </row>
    <row r="134">
      <c r="A134" s="44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6"/>
      <c r="AD134" s="45"/>
      <c r="AE134" s="45"/>
    </row>
    <row r="135">
      <c r="A135" s="44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6"/>
      <c r="AD135" s="45"/>
      <c r="AE135" s="45"/>
    </row>
    <row r="136">
      <c r="A136" s="44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6"/>
      <c r="AD136" s="45"/>
      <c r="AE136" s="45"/>
    </row>
    <row r="137">
      <c r="A137" s="44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6"/>
      <c r="AD137" s="45"/>
      <c r="AE137" s="45"/>
    </row>
    <row r="138">
      <c r="A138" s="44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6"/>
      <c r="AD138" s="45"/>
      <c r="AE138" s="45"/>
    </row>
    <row r="139">
      <c r="A139" s="44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6"/>
      <c r="AD139" s="45"/>
      <c r="AE139" s="45"/>
    </row>
    <row r="140">
      <c r="A140" s="44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6"/>
      <c r="AD140" s="45"/>
      <c r="AE140" s="45"/>
    </row>
    <row r="141">
      <c r="A141" s="44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6"/>
      <c r="AD141" s="45"/>
      <c r="AE141" s="45"/>
    </row>
    <row r="142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6"/>
      <c r="AD142" s="45"/>
      <c r="AE142" s="45"/>
    </row>
    <row r="143">
      <c r="A143" s="44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6"/>
      <c r="AD143" s="45"/>
      <c r="AE143" s="45"/>
    </row>
    <row r="144">
      <c r="A144" s="44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6"/>
      <c r="AD144" s="45"/>
      <c r="AE144" s="45"/>
    </row>
    <row r="14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6"/>
      <c r="AD145" s="45"/>
      <c r="AE145" s="45"/>
    </row>
    <row r="146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6"/>
      <c r="AD146" s="45"/>
      <c r="AE146" s="45"/>
    </row>
    <row r="147">
      <c r="A147" s="44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6"/>
      <c r="AD147" s="45"/>
      <c r="AE147" s="45"/>
    </row>
    <row r="148">
      <c r="A148" s="44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6"/>
      <c r="AD148" s="45"/>
      <c r="AE148" s="45"/>
    </row>
    <row r="149">
      <c r="A149" s="44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6"/>
      <c r="AD149" s="45"/>
      <c r="AE149" s="45"/>
    </row>
    <row r="150">
      <c r="A150" s="44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6"/>
      <c r="AD150" s="45"/>
      <c r="AE150" s="45"/>
    </row>
    <row r="151">
      <c r="A151" s="44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6"/>
      <c r="AD151" s="45"/>
      <c r="AE151" s="45"/>
    </row>
    <row r="152">
      <c r="A152" s="44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6"/>
      <c r="AD152" s="45"/>
      <c r="AE152" s="45"/>
    </row>
    <row r="153">
      <c r="A153" s="44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6"/>
      <c r="AD153" s="45"/>
      <c r="AE153" s="45"/>
    </row>
    <row r="154">
      <c r="A154" s="44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6"/>
      <c r="AD154" s="45"/>
      <c r="AE154" s="45"/>
    </row>
    <row r="155">
      <c r="A155" s="44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6"/>
      <c r="AD155" s="45"/>
      <c r="AE155" s="45"/>
    </row>
    <row r="156">
      <c r="A156" s="44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6"/>
      <c r="AD156" s="45"/>
      <c r="AE156" s="45"/>
    </row>
    <row r="157">
      <c r="A157" s="44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6"/>
      <c r="AD157" s="45"/>
      <c r="AE157" s="45"/>
    </row>
    <row r="158">
      <c r="A158" s="44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6"/>
      <c r="AD158" s="45"/>
      <c r="AE158" s="45"/>
    </row>
    <row r="159">
      <c r="A159" s="44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6"/>
      <c r="AD159" s="45"/>
      <c r="AE159" s="45"/>
    </row>
    <row r="160">
      <c r="A160" s="44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6"/>
      <c r="AD160" s="45"/>
      <c r="AE160" s="45"/>
    </row>
    <row r="161">
      <c r="A161" s="44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6"/>
      <c r="AD161" s="45"/>
      <c r="AE161" s="45"/>
    </row>
    <row r="162">
      <c r="A162" s="44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6"/>
      <c r="AD162" s="45"/>
      <c r="AE162" s="45"/>
    </row>
    <row r="163">
      <c r="A163" s="44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6"/>
      <c r="AD163" s="45"/>
      <c r="AE163" s="45"/>
    </row>
    <row r="164">
      <c r="A164" s="44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6"/>
      <c r="AD164" s="45"/>
      <c r="AE164" s="45"/>
    </row>
    <row r="165">
      <c r="A165" s="44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6"/>
      <c r="AD165" s="45"/>
      <c r="AE165" s="45"/>
    </row>
    <row r="166">
      <c r="A166" s="44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6"/>
      <c r="AD166" s="45"/>
      <c r="AE166" s="45"/>
    </row>
    <row r="167">
      <c r="A167" s="44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6"/>
      <c r="AD167" s="45"/>
      <c r="AE167" s="45"/>
    </row>
    <row r="168">
      <c r="A168" s="44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6"/>
      <c r="AD168" s="45"/>
      <c r="AE168" s="45"/>
    </row>
    <row r="169">
      <c r="A169" s="44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6"/>
      <c r="AD169" s="45"/>
      <c r="AE169" s="45"/>
    </row>
    <row r="170">
      <c r="A170" s="44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6"/>
      <c r="AD170" s="45"/>
      <c r="AE170" s="45"/>
    </row>
    <row r="171">
      <c r="A171" s="44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6"/>
      <c r="AD171" s="45"/>
      <c r="AE171" s="45"/>
    </row>
    <row r="172">
      <c r="A172" s="44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6"/>
      <c r="AD172" s="45"/>
      <c r="AE172" s="45"/>
    </row>
    <row r="173">
      <c r="A173" s="44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6"/>
      <c r="AD173" s="45"/>
      <c r="AE173" s="45"/>
    </row>
    <row r="174">
      <c r="A174" s="44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6"/>
      <c r="AD174" s="45"/>
      <c r="AE174" s="45"/>
    </row>
    <row r="175">
      <c r="A175" s="44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6"/>
      <c r="AD175" s="45"/>
      <c r="AE175" s="45"/>
    </row>
    <row r="176">
      <c r="A176" s="44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6"/>
      <c r="AD176" s="45"/>
      <c r="AE176" s="45"/>
    </row>
    <row r="177">
      <c r="A177" s="44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6"/>
      <c r="AD177" s="45"/>
      <c r="AE177" s="45"/>
    </row>
    <row r="178">
      <c r="A178" s="44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6"/>
      <c r="AD178" s="45"/>
      <c r="AE178" s="45"/>
    </row>
    <row r="179">
      <c r="A179" s="44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6"/>
      <c r="AD179" s="45"/>
      <c r="AE179" s="45"/>
    </row>
    <row r="180">
      <c r="A180" s="44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6"/>
      <c r="AD180" s="45"/>
      <c r="AE180" s="45"/>
    </row>
    <row r="181">
      <c r="A181" s="44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6"/>
      <c r="AD181" s="45"/>
      <c r="AE181" s="45"/>
    </row>
    <row r="182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6"/>
      <c r="AD182" s="45"/>
      <c r="AE182" s="45"/>
    </row>
    <row r="183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6"/>
      <c r="AD183" s="45"/>
      <c r="AE183" s="45"/>
    </row>
    <row r="184">
      <c r="A184" s="44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6"/>
      <c r="AD184" s="45"/>
      <c r="AE184" s="45"/>
    </row>
    <row r="185">
      <c r="A185" s="44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6"/>
      <c r="AD185" s="45"/>
      <c r="AE185" s="45"/>
    </row>
    <row r="186">
      <c r="A186" s="44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6"/>
      <c r="AD186" s="45"/>
      <c r="AE186" s="45"/>
    </row>
    <row r="187">
      <c r="A187" s="44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6"/>
      <c r="AD187" s="45"/>
      <c r="AE187" s="45"/>
    </row>
    <row r="188">
      <c r="A188" s="44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6"/>
      <c r="AD188" s="45"/>
      <c r="AE188" s="45"/>
    </row>
    <row r="189">
      <c r="A189" s="44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6"/>
      <c r="AD189" s="45"/>
      <c r="AE189" s="45"/>
    </row>
    <row r="190">
      <c r="A190" s="44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6"/>
      <c r="AD190" s="45"/>
      <c r="AE190" s="45"/>
    </row>
    <row r="191">
      <c r="A191" s="44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6"/>
      <c r="AD191" s="45"/>
      <c r="AE191" s="45"/>
    </row>
    <row r="192">
      <c r="A192" s="44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6"/>
      <c r="AD192" s="45"/>
      <c r="AE192" s="45"/>
    </row>
    <row r="193">
      <c r="A193" s="44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6"/>
      <c r="AD193" s="45"/>
      <c r="AE193" s="45"/>
    </row>
    <row r="194">
      <c r="A194" s="44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6"/>
      <c r="AD194" s="45"/>
      <c r="AE194" s="45"/>
    </row>
    <row r="195">
      <c r="A195" s="44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6"/>
      <c r="AD195" s="45"/>
      <c r="AE195" s="45"/>
    </row>
    <row r="196">
      <c r="A196" s="44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6"/>
      <c r="AD196" s="45"/>
      <c r="AE196" s="45"/>
    </row>
    <row r="197">
      <c r="A197" s="44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6"/>
      <c r="AD197" s="45"/>
      <c r="AE197" s="45"/>
    </row>
    <row r="198">
      <c r="A198" s="44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6"/>
      <c r="AD198" s="45"/>
      <c r="AE198" s="45"/>
    </row>
    <row r="199">
      <c r="A199" s="44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6"/>
      <c r="AD199" s="45"/>
      <c r="AE199" s="45"/>
    </row>
    <row r="200">
      <c r="A200" s="44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6"/>
      <c r="AD200" s="45"/>
      <c r="AE200" s="45"/>
    </row>
    <row r="201">
      <c r="A201" s="44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6"/>
      <c r="AD201" s="45"/>
      <c r="AE201" s="45"/>
    </row>
    <row r="202">
      <c r="A202" s="44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6"/>
      <c r="AD202" s="45"/>
      <c r="AE202" s="45"/>
    </row>
    <row r="203">
      <c r="A203" s="44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6"/>
      <c r="AD203" s="45"/>
      <c r="AE203" s="45"/>
    </row>
    <row r="204">
      <c r="A204" s="44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6"/>
      <c r="AD204" s="45"/>
      <c r="AE204" s="45"/>
    </row>
    <row r="205">
      <c r="A205" s="44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6"/>
      <c r="AD205" s="45"/>
      <c r="AE205" s="45"/>
    </row>
    <row r="206">
      <c r="A206" s="44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6"/>
      <c r="AD206" s="45"/>
      <c r="AE206" s="45"/>
    </row>
    <row r="207">
      <c r="A207" s="44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6"/>
      <c r="AD207" s="45"/>
      <c r="AE207" s="45"/>
    </row>
    <row r="208">
      <c r="A208" s="44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6"/>
      <c r="AD208" s="45"/>
      <c r="AE208" s="45"/>
    </row>
    <row r="209">
      <c r="A209" s="44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6"/>
      <c r="AD209" s="45"/>
      <c r="AE209" s="45"/>
    </row>
    <row r="210">
      <c r="A210" s="44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6"/>
      <c r="AD210" s="45"/>
      <c r="AE210" s="45"/>
    </row>
    <row r="211">
      <c r="A211" s="44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6"/>
      <c r="AD211" s="45"/>
      <c r="AE211" s="45"/>
    </row>
    <row r="212">
      <c r="A212" s="44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6"/>
      <c r="AD212" s="45"/>
      <c r="AE212" s="45"/>
    </row>
    <row r="213">
      <c r="A213" s="44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6"/>
      <c r="AD213" s="45"/>
      <c r="AE213" s="45"/>
    </row>
    <row r="214">
      <c r="A214" s="44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6"/>
      <c r="AD214" s="45"/>
      <c r="AE214" s="45"/>
    </row>
    <row r="215">
      <c r="A215" s="44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6"/>
      <c r="AD215" s="45"/>
      <c r="AE215" s="45"/>
    </row>
    <row r="216">
      <c r="A216" s="44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6"/>
      <c r="AD216" s="45"/>
      <c r="AE216" s="45"/>
    </row>
    <row r="217">
      <c r="A217" s="44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6"/>
      <c r="AD217" s="45"/>
      <c r="AE217" s="45"/>
    </row>
    <row r="218">
      <c r="A218" s="44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6"/>
      <c r="AD218" s="45"/>
      <c r="AE218" s="45"/>
    </row>
    <row r="219">
      <c r="A219" s="44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6"/>
      <c r="AD219" s="45"/>
      <c r="AE219" s="45"/>
    </row>
    <row r="220">
      <c r="A220" s="44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6"/>
      <c r="AD220" s="45"/>
      <c r="AE220" s="45"/>
    </row>
    <row r="221">
      <c r="A221" s="44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6"/>
      <c r="AD221" s="45"/>
      <c r="AE221" s="45"/>
    </row>
    <row r="222">
      <c r="A222" s="44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6"/>
      <c r="AD222" s="45"/>
      <c r="AE222" s="45"/>
    </row>
    <row r="223">
      <c r="A223" s="44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6"/>
      <c r="AD223" s="45"/>
      <c r="AE223" s="45"/>
    </row>
    <row r="224">
      <c r="A224" s="44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6"/>
      <c r="AD224" s="45"/>
      <c r="AE224" s="45"/>
    </row>
    <row r="225">
      <c r="A225" s="44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6"/>
      <c r="AD225" s="45"/>
      <c r="AE225" s="45"/>
    </row>
    <row r="226">
      <c r="A226" s="44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6"/>
      <c r="AD226" s="45"/>
      <c r="AE226" s="45"/>
    </row>
    <row r="227">
      <c r="A227" s="44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6"/>
      <c r="AD227" s="45"/>
      <c r="AE227" s="45"/>
    </row>
    <row r="228">
      <c r="A228" s="44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6"/>
      <c r="AD228" s="45"/>
      <c r="AE228" s="45"/>
    </row>
    <row r="229">
      <c r="A229" s="44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6"/>
      <c r="AD229" s="45"/>
      <c r="AE229" s="45"/>
    </row>
    <row r="230">
      <c r="A230" s="44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6"/>
      <c r="AD230" s="45"/>
      <c r="AE230" s="45"/>
    </row>
    <row r="231">
      <c r="A231" s="44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6"/>
      <c r="AD231" s="45"/>
      <c r="AE231" s="45"/>
    </row>
    <row r="232">
      <c r="A232" s="44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6"/>
      <c r="AD232" s="45"/>
      <c r="AE232" s="45"/>
    </row>
    <row r="233">
      <c r="A233" s="44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6"/>
      <c r="AD233" s="45"/>
      <c r="AE233" s="45"/>
    </row>
    <row r="234">
      <c r="A234" s="44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6"/>
      <c r="AD234" s="45"/>
      <c r="AE234" s="45"/>
    </row>
    <row r="235">
      <c r="A235" s="44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6"/>
      <c r="AD235" s="45"/>
      <c r="AE235" s="45"/>
    </row>
    <row r="236">
      <c r="A236" s="44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6"/>
      <c r="AD236" s="45"/>
      <c r="AE236" s="45"/>
    </row>
    <row r="237">
      <c r="A237" s="44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6"/>
      <c r="AD237" s="45"/>
      <c r="AE237" s="45"/>
    </row>
    <row r="238">
      <c r="A238" s="44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6"/>
      <c r="AD238" s="45"/>
      <c r="AE238" s="45"/>
    </row>
    <row r="239">
      <c r="A239" s="44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6"/>
      <c r="AD239" s="45"/>
      <c r="AE239" s="45"/>
    </row>
    <row r="240">
      <c r="A240" s="44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6"/>
      <c r="AD240" s="45"/>
      <c r="AE240" s="45"/>
    </row>
    <row r="241">
      <c r="A241" s="44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6"/>
      <c r="AD241" s="45"/>
      <c r="AE241" s="45"/>
    </row>
    <row r="242">
      <c r="A242" s="44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6"/>
      <c r="AD242" s="45"/>
      <c r="AE242" s="45"/>
    </row>
    <row r="243">
      <c r="A243" s="44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6"/>
      <c r="AD243" s="45"/>
      <c r="AE243" s="45"/>
    </row>
    <row r="244">
      <c r="A244" s="44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6"/>
      <c r="AD244" s="45"/>
      <c r="AE244" s="45"/>
    </row>
    <row r="245">
      <c r="A245" s="44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6"/>
      <c r="AD245" s="45"/>
      <c r="AE245" s="45"/>
    </row>
    <row r="246">
      <c r="A246" s="44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6"/>
      <c r="AD246" s="45"/>
      <c r="AE246" s="45"/>
    </row>
    <row r="247">
      <c r="A247" s="44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6"/>
      <c r="AD247" s="45"/>
      <c r="AE247" s="45"/>
    </row>
    <row r="248">
      <c r="A248" s="44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6"/>
      <c r="AD248" s="45"/>
      <c r="AE248" s="45"/>
    </row>
    <row r="249">
      <c r="A249" s="44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6"/>
      <c r="AD249" s="45"/>
      <c r="AE249" s="45"/>
    </row>
    <row r="250">
      <c r="A250" s="44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6"/>
      <c r="AD250" s="45"/>
      <c r="AE250" s="45"/>
    </row>
    <row r="251">
      <c r="A251" s="44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6"/>
      <c r="AD251" s="45"/>
      <c r="AE251" s="45"/>
    </row>
    <row r="252">
      <c r="A252" s="44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6"/>
      <c r="AD252" s="45"/>
      <c r="AE252" s="45"/>
    </row>
    <row r="253">
      <c r="A253" s="44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6"/>
      <c r="AD253" s="45"/>
      <c r="AE253" s="45"/>
    </row>
    <row r="254">
      <c r="A254" s="44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6"/>
      <c r="AD254" s="45"/>
      <c r="AE254" s="45"/>
    </row>
    <row r="255">
      <c r="A255" s="44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6"/>
      <c r="AD255" s="45"/>
      <c r="AE255" s="45"/>
    </row>
    <row r="256">
      <c r="A256" s="44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6"/>
      <c r="AD256" s="45"/>
      <c r="AE256" s="45"/>
    </row>
    <row r="257">
      <c r="A257" s="44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6"/>
      <c r="AD257" s="45"/>
      <c r="AE257" s="45"/>
    </row>
    <row r="258">
      <c r="A258" s="44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6"/>
      <c r="AD258" s="45"/>
      <c r="AE258" s="45"/>
    </row>
    <row r="259">
      <c r="A259" s="44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6"/>
      <c r="AD259" s="45"/>
      <c r="AE259" s="45"/>
    </row>
    <row r="260">
      <c r="A260" s="44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6"/>
      <c r="AD260" s="45"/>
      <c r="AE260" s="45"/>
    </row>
    <row r="261">
      <c r="A261" s="44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6"/>
      <c r="AD261" s="45"/>
      <c r="AE261" s="45"/>
    </row>
    <row r="262">
      <c r="A262" s="44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6"/>
      <c r="AD262" s="45"/>
      <c r="AE262" s="45"/>
    </row>
    <row r="263">
      <c r="A263" s="44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6"/>
      <c r="AD263" s="45"/>
      <c r="AE263" s="45"/>
    </row>
    <row r="264">
      <c r="A264" s="44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6"/>
      <c r="AD264" s="45"/>
      <c r="AE264" s="45"/>
    </row>
    <row r="265">
      <c r="A265" s="44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6"/>
      <c r="AD265" s="45"/>
      <c r="AE265" s="45"/>
    </row>
    <row r="266">
      <c r="A266" s="44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6"/>
      <c r="AD266" s="45"/>
      <c r="AE266" s="45"/>
    </row>
    <row r="267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6"/>
      <c r="AD267" s="45"/>
      <c r="AE267" s="45"/>
    </row>
    <row r="268">
      <c r="A268" s="44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6"/>
      <c r="AD268" s="45"/>
      <c r="AE268" s="45"/>
    </row>
    <row r="269">
      <c r="A269" s="44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6"/>
      <c r="AD269" s="45"/>
      <c r="AE269" s="45"/>
    </row>
    <row r="270">
      <c r="A270" s="44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6"/>
      <c r="AD270" s="45"/>
      <c r="AE270" s="45"/>
    </row>
    <row r="271">
      <c r="A271" s="44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6"/>
      <c r="AD271" s="45"/>
      <c r="AE271" s="45"/>
    </row>
    <row r="272">
      <c r="A272" s="44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6"/>
      <c r="AD272" s="45"/>
      <c r="AE272" s="45"/>
    </row>
    <row r="273">
      <c r="A273" s="44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6"/>
      <c r="AD273" s="45"/>
      <c r="AE273" s="45"/>
    </row>
    <row r="274">
      <c r="A274" s="44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6"/>
      <c r="AD274" s="45"/>
      <c r="AE274" s="45"/>
    </row>
    <row r="275">
      <c r="A275" s="44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6"/>
      <c r="AD275" s="45"/>
      <c r="AE275" s="45"/>
    </row>
    <row r="276">
      <c r="A276" s="44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6"/>
      <c r="AD276" s="45"/>
      <c r="AE276" s="45"/>
    </row>
    <row r="277">
      <c r="A277" s="44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6"/>
      <c r="AD277" s="45"/>
      <c r="AE277" s="45"/>
    </row>
    <row r="278">
      <c r="A278" s="44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6"/>
      <c r="AD278" s="45"/>
      <c r="AE278" s="45"/>
    </row>
    <row r="279">
      <c r="A279" s="44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6"/>
      <c r="AD279" s="45"/>
      <c r="AE279" s="45"/>
    </row>
    <row r="280">
      <c r="A280" s="44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6"/>
      <c r="AD280" s="45"/>
      <c r="AE280" s="45"/>
    </row>
    <row r="281">
      <c r="A281" s="44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6"/>
      <c r="AD281" s="45"/>
      <c r="AE281" s="45"/>
    </row>
    <row r="282">
      <c r="A282" s="44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6"/>
      <c r="AD282" s="45"/>
      <c r="AE282" s="45"/>
    </row>
    <row r="283">
      <c r="A283" s="44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6"/>
      <c r="AD283" s="45"/>
      <c r="AE283" s="45"/>
    </row>
    <row r="284">
      <c r="A284" s="44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6"/>
      <c r="AD284" s="45"/>
      <c r="AE284" s="45"/>
    </row>
    <row r="285">
      <c r="A285" s="44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6"/>
      <c r="AD285" s="45"/>
      <c r="AE285" s="45"/>
    </row>
    <row r="286">
      <c r="A286" s="44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6"/>
      <c r="AD286" s="45"/>
      <c r="AE286" s="45"/>
    </row>
    <row r="287">
      <c r="A287" s="44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6"/>
      <c r="AD287" s="45"/>
      <c r="AE287" s="45"/>
    </row>
    <row r="288">
      <c r="A288" s="44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6"/>
      <c r="AD288" s="45"/>
      <c r="AE288" s="45"/>
    </row>
    <row r="289">
      <c r="A289" s="44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6"/>
      <c r="AD289" s="45"/>
      <c r="AE289" s="45"/>
    </row>
    <row r="290">
      <c r="A290" s="44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6"/>
      <c r="AD290" s="45"/>
      <c r="AE290" s="45"/>
    </row>
    <row r="291">
      <c r="A291" s="44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6"/>
      <c r="AD291" s="45"/>
      <c r="AE291" s="45"/>
    </row>
    <row r="292">
      <c r="A292" s="44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6"/>
      <c r="AD292" s="45"/>
      <c r="AE292" s="45"/>
    </row>
    <row r="293">
      <c r="A293" s="44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6"/>
      <c r="AD293" s="45"/>
      <c r="AE293" s="45"/>
    </row>
    <row r="294">
      <c r="A294" s="44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6"/>
      <c r="AD294" s="45"/>
      <c r="AE294" s="45"/>
    </row>
    <row r="295">
      <c r="A295" s="44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6"/>
      <c r="AD295" s="45"/>
      <c r="AE295" s="45"/>
    </row>
    <row r="296">
      <c r="A296" s="44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6"/>
      <c r="AD296" s="45"/>
      <c r="AE296" s="45"/>
    </row>
    <row r="297">
      <c r="A297" s="44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6"/>
      <c r="AD297" s="45"/>
      <c r="AE297" s="45"/>
    </row>
    <row r="298">
      <c r="A298" s="44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6"/>
      <c r="AD298" s="45"/>
      <c r="AE298" s="45"/>
    </row>
    <row r="299">
      <c r="A299" s="44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6"/>
      <c r="AD299" s="45"/>
      <c r="AE299" s="45"/>
    </row>
    <row r="300">
      <c r="A300" s="44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6"/>
      <c r="AD300" s="45"/>
      <c r="AE300" s="45"/>
    </row>
    <row r="301">
      <c r="A301" s="44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6"/>
      <c r="AD301" s="45"/>
      <c r="AE301" s="45"/>
    </row>
    <row r="302">
      <c r="A302" s="44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6"/>
      <c r="AD302" s="45"/>
      <c r="AE302" s="45"/>
    </row>
    <row r="303">
      <c r="A303" s="44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6"/>
      <c r="AD303" s="45"/>
      <c r="AE303" s="45"/>
    </row>
    <row r="304">
      <c r="A304" s="44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6"/>
      <c r="AD304" s="45"/>
      <c r="AE304" s="45"/>
    </row>
    <row r="305">
      <c r="A305" s="44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6"/>
      <c r="AD305" s="45"/>
      <c r="AE305" s="45"/>
    </row>
    <row r="306">
      <c r="A306" s="44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6"/>
      <c r="AD306" s="45"/>
      <c r="AE306" s="45"/>
    </row>
    <row r="307">
      <c r="A307" s="44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6"/>
      <c r="AD307" s="45"/>
      <c r="AE307" s="45"/>
    </row>
    <row r="308">
      <c r="A308" s="44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6"/>
      <c r="AD308" s="45"/>
      <c r="AE308" s="45"/>
    </row>
    <row r="309">
      <c r="A309" s="44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6"/>
      <c r="AD309" s="45"/>
      <c r="AE309" s="45"/>
    </row>
    <row r="310">
      <c r="A310" s="44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6"/>
      <c r="AD310" s="45"/>
      <c r="AE310" s="45"/>
    </row>
    <row r="311">
      <c r="A311" s="44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6"/>
      <c r="AD311" s="45"/>
      <c r="AE311" s="45"/>
    </row>
    <row r="312">
      <c r="A312" s="44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6"/>
      <c r="AD312" s="45"/>
      <c r="AE312" s="45"/>
    </row>
    <row r="313">
      <c r="A313" s="44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6"/>
      <c r="AD313" s="45"/>
      <c r="AE313" s="45"/>
    </row>
    <row r="314">
      <c r="A314" s="44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6"/>
      <c r="AD314" s="45"/>
      <c r="AE314" s="45"/>
    </row>
    <row r="315">
      <c r="A315" s="44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6"/>
      <c r="AD315" s="45"/>
      <c r="AE315" s="45"/>
    </row>
    <row r="316">
      <c r="A316" s="44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6"/>
      <c r="AD316" s="45"/>
      <c r="AE316" s="45"/>
    </row>
    <row r="317">
      <c r="A317" s="44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6"/>
      <c r="AD317" s="45"/>
      <c r="AE317" s="45"/>
    </row>
    <row r="318">
      <c r="A318" s="44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6"/>
      <c r="AD318" s="45"/>
      <c r="AE318" s="45"/>
    </row>
    <row r="319">
      <c r="A319" s="44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6"/>
      <c r="AD319" s="45"/>
      <c r="AE319" s="45"/>
    </row>
    <row r="320">
      <c r="A320" s="44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6"/>
      <c r="AD320" s="45"/>
      <c r="AE320" s="45"/>
    </row>
    <row r="321">
      <c r="A321" s="44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6"/>
      <c r="AD321" s="45"/>
      <c r="AE321" s="45"/>
    </row>
    <row r="322">
      <c r="A322" s="44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6"/>
      <c r="AD322" s="45"/>
      <c r="AE322" s="45"/>
    </row>
    <row r="323">
      <c r="A323" s="44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6"/>
      <c r="AD323" s="45"/>
      <c r="AE323" s="45"/>
    </row>
    <row r="324">
      <c r="A324" s="44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6"/>
      <c r="AD324" s="45"/>
      <c r="AE324" s="45"/>
    </row>
    <row r="325">
      <c r="A325" s="44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6"/>
      <c r="AD325" s="45"/>
      <c r="AE325" s="45"/>
    </row>
    <row r="326">
      <c r="A326" s="44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6"/>
      <c r="AD326" s="45"/>
      <c r="AE326" s="45"/>
    </row>
    <row r="327">
      <c r="A327" s="44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6"/>
      <c r="AD327" s="45"/>
      <c r="AE327" s="45"/>
    </row>
    <row r="328">
      <c r="A328" s="44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6"/>
      <c r="AD328" s="45"/>
      <c r="AE328" s="45"/>
    </row>
    <row r="329">
      <c r="A329" s="44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6"/>
      <c r="AD329" s="45"/>
      <c r="AE329" s="45"/>
    </row>
    <row r="330">
      <c r="A330" s="44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6"/>
      <c r="AD330" s="45"/>
      <c r="AE330" s="45"/>
    </row>
    <row r="331">
      <c r="A331" s="44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6"/>
      <c r="AD331" s="45"/>
      <c r="AE331" s="45"/>
    </row>
    <row r="332">
      <c r="A332" s="44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6"/>
      <c r="AD332" s="45"/>
      <c r="AE332" s="45"/>
    </row>
    <row r="333">
      <c r="A333" s="44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6"/>
      <c r="AD333" s="45"/>
      <c r="AE333" s="45"/>
    </row>
    <row r="334">
      <c r="A334" s="44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6"/>
      <c r="AD334" s="45"/>
      <c r="AE334" s="45"/>
    </row>
    <row r="335">
      <c r="A335" s="44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6"/>
      <c r="AD335" s="45"/>
      <c r="AE335" s="45"/>
    </row>
    <row r="336">
      <c r="A336" s="44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6"/>
      <c r="AD336" s="45"/>
      <c r="AE336" s="45"/>
    </row>
    <row r="337">
      <c r="A337" s="44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6"/>
      <c r="AD337" s="45"/>
      <c r="AE337" s="45"/>
    </row>
    <row r="338">
      <c r="A338" s="44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6"/>
      <c r="AD338" s="45"/>
      <c r="AE338" s="45"/>
    </row>
    <row r="339">
      <c r="A339" s="44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6"/>
      <c r="AD339" s="45"/>
      <c r="AE339" s="45"/>
    </row>
    <row r="340">
      <c r="A340" s="44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6"/>
      <c r="AD340" s="45"/>
      <c r="AE340" s="45"/>
    </row>
    <row r="341">
      <c r="A341" s="44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6"/>
      <c r="AD341" s="45"/>
      <c r="AE341" s="45"/>
    </row>
    <row r="342">
      <c r="A342" s="44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6"/>
      <c r="AD342" s="45"/>
      <c r="AE342" s="45"/>
    </row>
    <row r="343">
      <c r="A343" s="44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6"/>
      <c r="AD343" s="45"/>
      <c r="AE343" s="45"/>
    </row>
    <row r="344">
      <c r="A344" s="44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6"/>
      <c r="AD344" s="45"/>
      <c r="AE344" s="45"/>
    </row>
    <row r="345">
      <c r="A345" s="44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6"/>
      <c r="AD345" s="45"/>
      <c r="AE345" s="45"/>
    </row>
    <row r="346">
      <c r="A346" s="44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6"/>
      <c r="AD346" s="45"/>
      <c r="AE346" s="45"/>
    </row>
    <row r="347">
      <c r="A347" s="44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6"/>
      <c r="AD347" s="45"/>
      <c r="AE347" s="45"/>
    </row>
    <row r="348">
      <c r="A348" s="44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6"/>
      <c r="AD348" s="45"/>
      <c r="AE348" s="45"/>
    </row>
    <row r="349">
      <c r="A349" s="44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6"/>
      <c r="AD349" s="45"/>
      <c r="AE349" s="45"/>
    </row>
    <row r="350">
      <c r="A350" s="44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6"/>
      <c r="AD350" s="45"/>
      <c r="AE350" s="45"/>
    </row>
    <row r="351">
      <c r="A351" s="44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6"/>
      <c r="AD351" s="45"/>
      <c r="AE351" s="45"/>
    </row>
    <row r="352">
      <c r="A352" s="44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6"/>
      <c r="AD352" s="45"/>
      <c r="AE352" s="45"/>
    </row>
    <row r="353">
      <c r="A353" s="44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6"/>
      <c r="AD353" s="45"/>
      <c r="AE353" s="45"/>
    </row>
    <row r="354">
      <c r="A354" s="44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6"/>
      <c r="AD354" s="45"/>
      <c r="AE354" s="45"/>
    </row>
    <row r="355">
      <c r="A355" s="44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6"/>
      <c r="AD355" s="45"/>
      <c r="AE355" s="45"/>
    </row>
    <row r="356">
      <c r="A356" s="44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6"/>
      <c r="AD356" s="45"/>
      <c r="AE356" s="45"/>
    </row>
    <row r="357">
      <c r="A357" s="44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6"/>
      <c r="AD357" s="45"/>
      <c r="AE357" s="45"/>
    </row>
    <row r="358">
      <c r="A358" s="44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6"/>
      <c r="AD358" s="45"/>
      <c r="AE358" s="45"/>
    </row>
    <row r="359">
      <c r="A359" s="44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6"/>
      <c r="AD359" s="45"/>
      <c r="AE359" s="45"/>
    </row>
    <row r="360">
      <c r="A360" s="44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6"/>
      <c r="AD360" s="45"/>
      <c r="AE360" s="45"/>
    </row>
    <row r="361">
      <c r="A361" s="44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6"/>
      <c r="AD361" s="45"/>
      <c r="AE361" s="45"/>
    </row>
    <row r="362">
      <c r="A362" s="44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6"/>
      <c r="AD362" s="45"/>
      <c r="AE362" s="45"/>
    </row>
    <row r="363">
      <c r="A363" s="44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6"/>
      <c r="AD363" s="45"/>
      <c r="AE363" s="45"/>
    </row>
    <row r="364">
      <c r="A364" s="44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6"/>
      <c r="AD364" s="45"/>
      <c r="AE364" s="45"/>
    </row>
    <row r="365">
      <c r="A365" s="44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6"/>
      <c r="AD365" s="45"/>
      <c r="AE365" s="45"/>
    </row>
    <row r="366">
      <c r="A366" s="44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6"/>
      <c r="AD366" s="45"/>
      <c r="AE366" s="45"/>
    </row>
    <row r="367">
      <c r="A367" s="44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6"/>
      <c r="AD367" s="45"/>
      <c r="AE367" s="45"/>
    </row>
    <row r="368">
      <c r="A368" s="44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6"/>
      <c r="AD368" s="45"/>
      <c r="AE368" s="45"/>
    </row>
    <row r="369">
      <c r="A369" s="44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6"/>
      <c r="AD369" s="45"/>
      <c r="AE369" s="45"/>
    </row>
    <row r="370">
      <c r="A370" s="44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6"/>
      <c r="AD370" s="45"/>
      <c r="AE370" s="45"/>
    </row>
    <row r="371">
      <c r="A371" s="44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6"/>
      <c r="AD371" s="45"/>
      <c r="AE371" s="45"/>
    </row>
    <row r="372">
      <c r="A372" s="44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6"/>
      <c r="AD372" s="45"/>
      <c r="AE372" s="45"/>
    </row>
    <row r="373">
      <c r="A373" s="44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6"/>
      <c r="AD373" s="45"/>
      <c r="AE373" s="45"/>
    </row>
    <row r="374">
      <c r="A374" s="44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6"/>
      <c r="AD374" s="45"/>
      <c r="AE374" s="45"/>
    </row>
    <row r="375">
      <c r="A375" s="44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6"/>
      <c r="AD375" s="45"/>
      <c r="AE375" s="45"/>
    </row>
    <row r="376">
      <c r="A376" s="44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6"/>
      <c r="AD376" s="45"/>
      <c r="AE376" s="45"/>
    </row>
    <row r="377">
      <c r="A377" s="44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6"/>
      <c r="AD377" s="45"/>
      <c r="AE377" s="45"/>
    </row>
    <row r="378">
      <c r="A378" s="44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6"/>
      <c r="AD378" s="45"/>
      <c r="AE378" s="45"/>
    </row>
    <row r="379">
      <c r="A379" s="44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6"/>
      <c r="AD379" s="45"/>
      <c r="AE379" s="45"/>
    </row>
    <row r="380">
      <c r="A380" s="44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6"/>
      <c r="AD380" s="45"/>
      <c r="AE380" s="45"/>
    </row>
    <row r="381">
      <c r="A381" s="44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6"/>
      <c r="AD381" s="45"/>
      <c r="AE381" s="45"/>
    </row>
    <row r="382">
      <c r="A382" s="44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6"/>
      <c r="AD382" s="45"/>
      <c r="AE382" s="45"/>
    </row>
    <row r="383">
      <c r="A383" s="44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6"/>
      <c r="AD383" s="45"/>
      <c r="AE383" s="45"/>
    </row>
    <row r="384">
      <c r="A384" s="44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6"/>
      <c r="AD384" s="45"/>
      <c r="AE384" s="45"/>
    </row>
    <row r="385">
      <c r="A385" s="44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6"/>
      <c r="AD385" s="45"/>
      <c r="AE385" s="45"/>
    </row>
    <row r="386">
      <c r="A386" s="44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6"/>
      <c r="AD386" s="45"/>
      <c r="AE386" s="45"/>
    </row>
    <row r="387">
      <c r="A387" s="44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6"/>
      <c r="AD387" s="45"/>
      <c r="AE387" s="45"/>
    </row>
    <row r="388">
      <c r="A388" s="44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6"/>
      <c r="AD388" s="45"/>
      <c r="AE388" s="45"/>
    </row>
    <row r="389">
      <c r="A389" s="44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6"/>
      <c r="AD389" s="45"/>
      <c r="AE389" s="45"/>
    </row>
    <row r="390">
      <c r="A390" s="44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6"/>
      <c r="AD390" s="45"/>
      <c r="AE390" s="45"/>
    </row>
    <row r="391">
      <c r="A391" s="44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6"/>
      <c r="AD391" s="45"/>
      <c r="AE391" s="45"/>
    </row>
    <row r="392">
      <c r="A392" s="44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6"/>
      <c r="AD392" s="45"/>
      <c r="AE392" s="45"/>
    </row>
    <row r="393">
      <c r="A393" s="44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6"/>
      <c r="AD393" s="45"/>
      <c r="AE393" s="45"/>
    </row>
    <row r="394">
      <c r="A394" s="44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6"/>
      <c r="AD394" s="45"/>
      <c r="AE394" s="45"/>
    </row>
    <row r="395">
      <c r="A395" s="44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6"/>
      <c r="AD395" s="45"/>
      <c r="AE395" s="45"/>
    </row>
    <row r="396">
      <c r="A396" s="44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6"/>
      <c r="AD396" s="45"/>
      <c r="AE396" s="45"/>
    </row>
    <row r="397">
      <c r="A397" s="44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6"/>
      <c r="AD397" s="45"/>
      <c r="AE397" s="45"/>
    </row>
    <row r="398">
      <c r="A398" s="44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6"/>
      <c r="AD398" s="45"/>
      <c r="AE398" s="45"/>
    </row>
    <row r="399">
      <c r="A399" s="44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6"/>
      <c r="AD399" s="45"/>
      <c r="AE399" s="45"/>
    </row>
    <row r="400">
      <c r="A400" s="44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6"/>
      <c r="AD400" s="45"/>
      <c r="AE400" s="45"/>
    </row>
    <row r="401">
      <c r="A401" s="44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6"/>
      <c r="AD401" s="45"/>
      <c r="AE401" s="45"/>
    </row>
    <row r="402">
      <c r="A402" s="44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6"/>
      <c r="AD402" s="45"/>
      <c r="AE402" s="45"/>
    </row>
    <row r="403">
      <c r="A403" s="44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6"/>
      <c r="AD403" s="45"/>
      <c r="AE403" s="45"/>
    </row>
    <row r="404">
      <c r="A404" s="44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6"/>
      <c r="AD404" s="45"/>
      <c r="AE404" s="45"/>
    </row>
    <row r="405">
      <c r="A405" s="44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6"/>
      <c r="AD405" s="45"/>
      <c r="AE405" s="45"/>
    </row>
    <row r="406">
      <c r="A406" s="44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6"/>
      <c r="AD406" s="45"/>
      <c r="AE406" s="45"/>
    </row>
    <row r="407">
      <c r="A407" s="44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6"/>
      <c r="AD407" s="45"/>
      <c r="AE407" s="45"/>
    </row>
    <row r="408">
      <c r="A408" s="44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6"/>
      <c r="AD408" s="45"/>
      <c r="AE408" s="45"/>
    </row>
    <row r="409">
      <c r="A409" s="44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6"/>
      <c r="AD409" s="45"/>
      <c r="AE409" s="45"/>
    </row>
    <row r="410">
      <c r="A410" s="44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6"/>
      <c r="AD410" s="45"/>
      <c r="AE410" s="45"/>
    </row>
    <row r="411">
      <c r="A411" s="44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6"/>
      <c r="AD411" s="45"/>
      <c r="AE411" s="45"/>
    </row>
    <row r="412">
      <c r="A412" s="44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6"/>
      <c r="AD412" s="45"/>
      <c r="AE412" s="45"/>
    </row>
    <row r="413">
      <c r="A413" s="44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6"/>
      <c r="AD413" s="45"/>
      <c r="AE413" s="45"/>
    </row>
    <row r="414">
      <c r="A414" s="44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6"/>
      <c r="AD414" s="45"/>
      <c r="AE414" s="45"/>
    </row>
    <row r="415">
      <c r="A415" s="44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6"/>
      <c r="AD415" s="45"/>
      <c r="AE415" s="45"/>
    </row>
    <row r="416">
      <c r="A416" s="44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6"/>
      <c r="AD416" s="45"/>
      <c r="AE416" s="45"/>
    </row>
    <row r="417">
      <c r="A417" s="44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6"/>
      <c r="AD417" s="45"/>
      <c r="AE417" s="45"/>
    </row>
    <row r="418">
      <c r="A418" s="44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6"/>
      <c r="AD418" s="45"/>
      <c r="AE418" s="45"/>
    </row>
    <row r="419">
      <c r="A419" s="44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6"/>
      <c r="AD419" s="45"/>
      <c r="AE419" s="45"/>
    </row>
    <row r="420">
      <c r="A420" s="44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6"/>
      <c r="AD420" s="45"/>
      <c r="AE420" s="45"/>
    </row>
    <row r="421">
      <c r="A421" s="44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6"/>
      <c r="AD421" s="45"/>
      <c r="AE421" s="45"/>
    </row>
    <row r="422">
      <c r="A422" s="44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6"/>
      <c r="AD422" s="45"/>
      <c r="AE422" s="45"/>
    </row>
    <row r="423">
      <c r="A423" s="44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6"/>
      <c r="AD423" s="45"/>
      <c r="AE423" s="45"/>
    </row>
    <row r="424">
      <c r="A424" s="44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6"/>
      <c r="AD424" s="45"/>
      <c r="AE424" s="45"/>
    </row>
    <row r="425">
      <c r="A425" s="44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6"/>
      <c r="AD425" s="45"/>
      <c r="AE425" s="45"/>
    </row>
    <row r="426">
      <c r="A426" s="44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6"/>
      <c r="AD426" s="45"/>
      <c r="AE426" s="45"/>
    </row>
    <row r="427">
      <c r="A427" s="44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6"/>
      <c r="AD427" s="45"/>
      <c r="AE427" s="45"/>
    </row>
    <row r="428">
      <c r="A428" s="44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6"/>
      <c r="AD428" s="45"/>
      <c r="AE428" s="45"/>
    </row>
    <row r="429">
      <c r="A429" s="44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6"/>
      <c r="AD429" s="45"/>
      <c r="AE429" s="45"/>
    </row>
    <row r="430">
      <c r="A430" s="44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6"/>
      <c r="AD430" s="45"/>
      <c r="AE430" s="45"/>
    </row>
    <row r="431">
      <c r="A431" s="44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6"/>
      <c r="AD431" s="45"/>
      <c r="AE431" s="45"/>
    </row>
    <row r="432">
      <c r="A432" s="44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6"/>
      <c r="AD432" s="45"/>
      <c r="AE432" s="45"/>
    </row>
    <row r="433">
      <c r="A433" s="44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6"/>
      <c r="AD433" s="45"/>
      <c r="AE433" s="45"/>
    </row>
    <row r="434">
      <c r="A434" s="44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6"/>
      <c r="AD434" s="45"/>
      <c r="AE434" s="45"/>
    </row>
    <row r="435">
      <c r="A435" s="44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6"/>
      <c r="AD435" s="45"/>
      <c r="AE435" s="45"/>
    </row>
    <row r="436">
      <c r="A436" s="44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6"/>
      <c r="AD436" s="45"/>
      <c r="AE436" s="45"/>
    </row>
    <row r="437">
      <c r="A437" s="44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6"/>
      <c r="AD437" s="45"/>
      <c r="AE437" s="45"/>
    </row>
    <row r="438">
      <c r="A438" s="44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6"/>
      <c r="AD438" s="45"/>
      <c r="AE438" s="45"/>
    </row>
    <row r="439">
      <c r="A439" s="44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6"/>
      <c r="AD439" s="45"/>
      <c r="AE439" s="45"/>
    </row>
    <row r="440">
      <c r="A440" s="44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6"/>
      <c r="AD440" s="45"/>
      <c r="AE440" s="45"/>
    </row>
    <row r="441">
      <c r="A441" s="44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6"/>
      <c r="AD441" s="45"/>
      <c r="AE441" s="45"/>
    </row>
    <row r="442">
      <c r="A442" s="44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6"/>
      <c r="AD442" s="45"/>
      <c r="AE442" s="45"/>
    </row>
    <row r="443">
      <c r="A443" s="44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6"/>
      <c r="AD443" s="45"/>
      <c r="AE443" s="45"/>
    </row>
    <row r="444">
      <c r="A444" s="44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6"/>
      <c r="AD444" s="45"/>
      <c r="AE444" s="45"/>
    </row>
    <row r="445">
      <c r="A445" s="44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6"/>
      <c r="AD445" s="45"/>
      <c r="AE445" s="45"/>
    </row>
    <row r="446">
      <c r="A446" s="44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6"/>
      <c r="AD446" s="45"/>
      <c r="AE446" s="45"/>
    </row>
    <row r="447">
      <c r="A447" s="44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6"/>
      <c r="AD447" s="45"/>
      <c r="AE447" s="45"/>
    </row>
    <row r="448">
      <c r="A448" s="44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6"/>
      <c r="AD448" s="45"/>
      <c r="AE448" s="45"/>
    </row>
    <row r="449">
      <c r="A449" s="44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6"/>
      <c r="AD449" s="45"/>
      <c r="AE449" s="45"/>
    </row>
    <row r="450">
      <c r="A450" s="44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6"/>
      <c r="AD450" s="45"/>
      <c r="AE450" s="45"/>
    </row>
    <row r="451">
      <c r="A451" s="44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6"/>
      <c r="AD451" s="45"/>
      <c r="AE451" s="45"/>
    </row>
    <row r="452">
      <c r="A452" s="44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6"/>
      <c r="AD452" s="45"/>
      <c r="AE452" s="45"/>
    </row>
    <row r="453">
      <c r="A453" s="44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6"/>
      <c r="AD453" s="45"/>
      <c r="AE453" s="45"/>
    </row>
    <row r="454">
      <c r="A454" s="44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6"/>
      <c r="AD454" s="45"/>
      <c r="AE454" s="45"/>
    </row>
    <row r="455">
      <c r="A455" s="44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6"/>
      <c r="AD455" s="45"/>
      <c r="AE455" s="45"/>
    </row>
    <row r="456">
      <c r="A456" s="44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6"/>
      <c r="AD456" s="45"/>
      <c r="AE456" s="45"/>
    </row>
    <row r="457">
      <c r="A457" s="44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6"/>
      <c r="AD457" s="45"/>
      <c r="AE457" s="45"/>
    </row>
    <row r="458">
      <c r="A458" s="44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6"/>
      <c r="AD458" s="45"/>
      <c r="AE458" s="45"/>
    </row>
    <row r="459">
      <c r="A459" s="44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6"/>
      <c r="AD459" s="45"/>
      <c r="AE459" s="45"/>
    </row>
    <row r="460">
      <c r="A460" s="44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6"/>
      <c r="AD460" s="45"/>
      <c r="AE460" s="45"/>
    </row>
    <row r="461">
      <c r="A461" s="44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6"/>
      <c r="AD461" s="45"/>
      <c r="AE461" s="45"/>
    </row>
    <row r="462">
      <c r="A462" s="44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6"/>
      <c r="AD462" s="45"/>
      <c r="AE462" s="45"/>
    </row>
    <row r="463">
      <c r="A463" s="44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6"/>
      <c r="AD463" s="45"/>
      <c r="AE463" s="45"/>
    </row>
    <row r="464">
      <c r="A464" s="44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6"/>
      <c r="AD464" s="45"/>
      <c r="AE464" s="45"/>
    </row>
    <row r="465">
      <c r="A465" s="44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6"/>
      <c r="AD465" s="45"/>
      <c r="AE465" s="45"/>
    </row>
    <row r="466">
      <c r="A466" s="44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6"/>
      <c r="AD466" s="45"/>
      <c r="AE466" s="45"/>
    </row>
    <row r="467">
      <c r="A467" s="44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6"/>
      <c r="AD467" s="45"/>
      <c r="AE467" s="45"/>
    </row>
    <row r="468">
      <c r="A468" s="44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6"/>
      <c r="AD468" s="45"/>
      <c r="AE468" s="45"/>
    </row>
    <row r="469">
      <c r="A469" s="44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6"/>
      <c r="AD469" s="45"/>
      <c r="AE469" s="45"/>
    </row>
    <row r="470">
      <c r="A470" s="44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6"/>
      <c r="AD470" s="45"/>
      <c r="AE470" s="45"/>
    </row>
    <row r="471">
      <c r="A471" s="44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6"/>
      <c r="AD471" s="45"/>
      <c r="AE471" s="45"/>
    </row>
    <row r="472">
      <c r="A472" s="44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6"/>
      <c r="AD472" s="45"/>
      <c r="AE472" s="45"/>
    </row>
    <row r="473">
      <c r="A473" s="44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6"/>
      <c r="AD473" s="45"/>
      <c r="AE473" s="45"/>
    </row>
    <row r="474">
      <c r="A474" s="44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6"/>
      <c r="AD474" s="45"/>
      <c r="AE474" s="45"/>
    </row>
    <row r="475">
      <c r="A475" s="44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6"/>
      <c r="AD475" s="45"/>
      <c r="AE475" s="45"/>
    </row>
    <row r="476">
      <c r="A476" s="44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6"/>
      <c r="AD476" s="45"/>
      <c r="AE476" s="45"/>
    </row>
    <row r="477">
      <c r="A477" s="44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6"/>
      <c r="AD477" s="45"/>
      <c r="AE477" s="45"/>
    </row>
    <row r="478">
      <c r="A478" s="44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6"/>
      <c r="AD478" s="45"/>
      <c r="AE478" s="45"/>
    </row>
    <row r="479">
      <c r="A479" s="44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6"/>
      <c r="AD479" s="45"/>
      <c r="AE479" s="45"/>
    </row>
    <row r="480">
      <c r="A480" s="44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6"/>
      <c r="AD480" s="45"/>
      <c r="AE480" s="45"/>
    </row>
    <row r="481">
      <c r="A481" s="44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6"/>
      <c r="AD481" s="45"/>
      <c r="AE481" s="45"/>
    </row>
    <row r="482">
      <c r="A482" s="44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6"/>
      <c r="AD482" s="45"/>
      <c r="AE482" s="45"/>
    </row>
    <row r="483">
      <c r="A483" s="44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6"/>
      <c r="AD483" s="45"/>
      <c r="AE483" s="45"/>
    </row>
    <row r="484">
      <c r="A484" s="44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6"/>
      <c r="AD484" s="45"/>
      <c r="AE484" s="45"/>
    </row>
    <row r="485">
      <c r="A485" s="44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6"/>
      <c r="AD485" s="45"/>
      <c r="AE485" s="45"/>
    </row>
    <row r="486">
      <c r="A486" s="44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6"/>
      <c r="AD486" s="45"/>
      <c r="AE486" s="45"/>
    </row>
    <row r="487">
      <c r="A487" s="44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6"/>
      <c r="AD487" s="45"/>
      <c r="AE487" s="45"/>
    </row>
    <row r="488">
      <c r="A488" s="44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6"/>
      <c r="AD488" s="45"/>
      <c r="AE488" s="45"/>
    </row>
    <row r="489">
      <c r="A489" s="44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6"/>
      <c r="AD489" s="45"/>
      <c r="AE489" s="45"/>
    </row>
    <row r="490">
      <c r="A490" s="44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6"/>
      <c r="AD490" s="45"/>
      <c r="AE490" s="45"/>
    </row>
    <row r="491">
      <c r="A491" s="44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6"/>
      <c r="AD491" s="45"/>
      <c r="AE491" s="45"/>
    </row>
    <row r="492">
      <c r="A492" s="44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6"/>
      <c r="AD492" s="45"/>
      <c r="AE492" s="45"/>
    </row>
    <row r="493">
      <c r="A493" s="44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6"/>
      <c r="AD493" s="45"/>
      <c r="AE493" s="45"/>
    </row>
    <row r="494">
      <c r="A494" s="44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6"/>
      <c r="AD494" s="45"/>
      <c r="AE494" s="45"/>
    </row>
    <row r="495">
      <c r="A495" s="44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6"/>
      <c r="AD495" s="45"/>
      <c r="AE495" s="45"/>
    </row>
    <row r="496">
      <c r="A496" s="44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6"/>
      <c r="AD496" s="45"/>
      <c r="AE496" s="45"/>
    </row>
    <row r="497">
      <c r="A497" s="44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6"/>
      <c r="AD497" s="45"/>
      <c r="AE497" s="45"/>
    </row>
    <row r="498">
      <c r="A498" s="44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6"/>
      <c r="AD498" s="45"/>
      <c r="AE498" s="45"/>
    </row>
    <row r="499">
      <c r="A499" s="44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6"/>
      <c r="AD499" s="45"/>
      <c r="AE499" s="45"/>
    </row>
    <row r="500">
      <c r="A500" s="44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6"/>
      <c r="AD500" s="45"/>
      <c r="AE500" s="45"/>
    </row>
    <row r="501">
      <c r="A501" s="44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6"/>
      <c r="AD501" s="45"/>
      <c r="AE501" s="45"/>
    </row>
    <row r="502">
      <c r="A502" s="44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6"/>
      <c r="AD502" s="45"/>
      <c r="AE502" s="45"/>
    </row>
    <row r="503">
      <c r="A503" s="44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6"/>
      <c r="AD503" s="45"/>
      <c r="AE503" s="45"/>
    </row>
    <row r="504">
      <c r="A504" s="44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6"/>
      <c r="AD504" s="45"/>
      <c r="AE504" s="45"/>
    </row>
    <row r="505">
      <c r="A505" s="44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6"/>
      <c r="AD505" s="45"/>
      <c r="AE505" s="45"/>
    </row>
    <row r="506">
      <c r="A506" s="44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6"/>
      <c r="AD506" s="45"/>
      <c r="AE506" s="45"/>
    </row>
    <row r="507">
      <c r="A507" s="44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6"/>
      <c r="AD507" s="45"/>
      <c r="AE507" s="45"/>
    </row>
    <row r="508">
      <c r="A508" s="44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6"/>
      <c r="AD508" s="45"/>
      <c r="AE508" s="45"/>
    </row>
    <row r="509">
      <c r="A509" s="44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6"/>
      <c r="AD509" s="45"/>
      <c r="AE509" s="45"/>
    </row>
    <row r="510">
      <c r="A510" s="44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6"/>
      <c r="AD510" s="45"/>
      <c r="AE510" s="45"/>
    </row>
    <row r="511">
      <c r="A511" s="44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6"/>
      <c r="AD511" s="45"/>
      <c r="AE511" s="45"/>
    </row>
    <row r="512">
      <c r="A512" s="44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6"/>
      <c r="AD512" s="45"/>
      <c r="AE512" s="45"/>
    </row>
    <row r="513">
      <c r="A513" s="44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6"/>
      <c r="AD513" s="45"/>
      <c r="AE513" s="45"/>
    </row>
    <row r="514">
      <c r="A514" s="44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6"/>
      <c r="AD514" s="45"/>
      <c r="AE514" s="45"/>
    </row>
    <row r="515">
      <c r="A515" s="44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6"/>
      <c r="AD515" s="45"/>
      <c r="AE515" s="45"/>
    </row>
    <row r="516">
      <c r="A516" s="44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6"/>
      <c r="AD516" s="45"/>
      <c r="AE516" s="45"/>
    </row>
    <row r="517">
      <c r="A517" s="44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6"/>
      <c r="AD517" s="45"/>
      <c r="AE517" s="45"/>
    </row>
    <row r="518">
      <c r="A518" s="44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6"/>
      <c r="AD518" s="45"/>
      <c r="AE518" s="45"/>
    </row>
    <row r="519">
      <c r="A519" s="44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6"/>
      <c r="AD519" s="45"/>
      <c r="AE519" s="45"/>
    </row>
    <row r="520">
      <c r="A520" s="44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6"/>
      <c r="AD520" s="45"/>
      <c r="AE520" s="45"/>
    </row>
    <row r="521">
      <c r="A521" s="44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6"/>
      <c r="AD521" s="45"/>
      <c r="AE521" s="45"/>
    </row>
    <row r="522">
      <c r="A522" s="44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6"/>
      <c r="AD522" s="45"/>
      <c r="AE522" s="45"/>
    </row>
    <row r="523">
      <c r="A523" s="44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6"/>
      <c r="AD523" s="45"/>
      <c r="AE523" s="45"/>
    </row>
    <row r="524">
      <c r="A524" s="44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6"/>
      <c r="AD524" s="45"/>
      <c r="AE524" s="45"/>
    </row>
    <row r="525">
      <c r="A525" s="44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6"/>
      <c r="AD525" s="45"/>
      <c r="AE525" s="45"/>
    </row>
    <row r="526">
      <c r="A526" s="44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6"/>
      <c r="AD526" s="45"/>
      <c r="AE526" s="45"/>
    </row>
    <row r="527">
      <c r="A527" s="44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6"/>
      <c r="AD527" s="45"/>
      <c r="AE527" s="45"/>
    </row>
    <row r="528">
      <c r="A528" s="44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6"/>
      <c r="AD528" s="45"/>
      <c r="AE528" s="45"/>
    </row>
    <row r="529">
      <c r="A529" s="44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6"/>
      <c r="AD529" s="45"/>
      <c r="AE529" s="45"/>
    </row>
    <row r="530">
      <c r="A530" s="44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6"/>
      <c r="AD530" s="45"/>
      <c r="AE530" s="45"/>
    </row>
    <row r="531">
      <c r="A531" s="44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6"/>
      <c r="AD531" s="45"/>
      <c r="AE531" s="45"/>
    </row>
    <row r="532">
      <c r="A532" s="44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6"/>
      <c r="AD532" s="45"/>
      <c r="AE532" s="45"/>
    </row>
    <row r="533">
      <c r="A533" s="44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6"/>
      <c r="AD533" s="45"/>
      <c r="AE533" s="45"/>
    </row>
    <row r="534">
      <c r="A534" s="44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6"/>
      <c r="AD534" s="45"/>
      <c r="AE534" s="45"/>
    </row>
    <row r="535">
      <c r="A535" s="44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6"/>
      <c r="AD535" s="45"/>
      <c r="AE535" s="45"/>
    </row>
    <row r="536">
      <c r="A536" s="44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6"/>
      <c r="AD536" s="45"/>
      <c r="AE536" s="45"/>
    </row>
    <row r="537">
      <c r="A537" s="44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6"/>
      <c r="AD537" s="45"/>
      <c r="AE537" s="45"/>
    </row>
    <row r="538">
      <c r="A538" s="44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6"/>
      <c r="AD538" s="45"/>
      <c r="AE538" s="45"/>
    </row>
    <row r="539">
      <c r="A539" s="44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6"/>
      <c r="AD539" s="45"/>
      <c r="AE539" s="45"/>
    </row>
    <row r="540">
      <c r="A540" s="44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6"/>
      <c r="AD540" s="45"/>
      <c r="AE540" s="45"/>
    </row>
    <row r="541">
      <c r="A541" s="44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6"/>
      <c r="AD541" s="45"/>
      <c r="AE541" s="45"/>
    </row>
    <row r="542">
      <c r="A542" s="44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6"/>
      <c r="AD542" s="45"/>
      <c r="AE542" s="45"/>
    </row>
    <row r="543">
      <c r="A543" s="44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6"/>
      <c r="AD543" s="45"/>
      <c r="AE543" s="45"/>
    </row>
    <row r="544">
      <c r="A544" s="44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6"/>
      <c r="AD544" s="45"/>
      <c r="AE544" s="45"/>
    </row>
    <row r="545">
      <c r="A545" s="44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6"/>
      <c r="AD545" s="45"/>
      <c r="AE545" s="45"/>
    </row>
    <row r="546">
      <c r="A546" s="44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6"/>
      <c r="AD546" s="45"/>
      <c r="AE546" s="45"/>
    </row>
    <row r="547">
      <c r="A547" s="44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6"/>
      <c r="AD547" s="45"/>
      <c r="AE547" s="45"/>
    </row>
    <row r="548">
      <c r="A548" s="44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6"/>
      <c r="AD548" s="45"/>
      <c r="AE548" s="45"/>
    </row>
    <row r="549">
      <c r="A549" s="44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6"/>
      <c r="AD549" s="45"/>
      <c r="AE549" s="45"/>
    </row>
    <row r="550">
      <c r="A550" s="44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6"/>
      <c r="AD550" s="45"/>
      <c r="AE550" s="45"/>
    </row>
    <row r="551">
      <c r="A551" s="44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6"/>
      <c r="AD551" s="45"/>
      <c r="AE551" s="45"/>
    </row>
    <row r="552">
      <c r="A552" s="44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6"/>
      <c r="AD552" s="45"/>
      <c r="AE552" s="45"/>
    </row>
    <row r="553">
      <c r="A553" s="44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6"/>
      <c r="AD553" s="45"/>
      <c r="AE553" s="45"/>
    </row>
    <row r="554">
      <c r="A554" s="44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6"/>
      <c r="AD554" s="45"/>
      <c r="AE554" s="45"/>
    </row>
    <row r="555">
      <c r="A555" s="44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6"/>
      <c r="AD555" s="45"/>
      <c r="AE555" s="45"/>
    </row>
    <row r="556">
      <c r="A556" s="44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6"/>
      <c r="AD556" s="45"/>
      <c r="AE556" s="45"/>
    </row>
    <row r="557">
      <c r="A557" s="44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6"/>
      <c r="AD557" s="45"/>
      <c r="AE557" s="45"/>
    </row>
    <row r="558">
      <c r="A558" s="44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6"/>
      <c r="AD558" s="45"/>
      <c r="AE558" s="45"/>
    </row>
    <row r="559">
      <c r="A559" s="44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6"/>
      <c r="AD559" s="45"/>
      <c r="AE559" s="45"/>
    </row>
    <row r="560">
      <c r="A560" s="44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6"/>
      <c r="AD560" s="45"/>
      <c r="AE560" s="45"/>
    </row>
    <row r="561">
      <c r="A561" s="44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6"/>
      <c r="AD561" s="45"/>
      <c r="AE561" s="45"/>
    </row>
    <row r="562">
      <c r="A562" s="44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6"/>
      <c r="AD562" s="45"/>
      <c r="AE562" s="45"/>
    </row>
    <row r="563">
      <c r="A563" s="44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6"/>
      <c r="AD563" s="45"/>
      <c r="AE563" s="45"/>
    </row>
    <row r="564">
      <c r="A564" s="44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6"/>
      <c r="AD564" s="45"/>
      <c r="AE564" s="45"/>
    </row>
    <row r="565">
      <c r="A565" s="44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6"/>
      <c r="AD565" s="45"/>
      <c r="AE565" s="45"/>
    </row>
    <row r="566">
      <c r="A566" s="44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6"/>
      <c r="AD566" s="45"/>
      <c r="AE566" s="45"/>
    </row>
    <row r="567">
      <c r="A567" s="44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6"/>
      <c r="AD567" s="45"/>
      <c r="AE567" s="45"/>
    </row>
    <row r="568">
      <c r="A568" s="44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6"/>
      <c r="AD568" s="45"/>
      <c r="AE568" s="45"/>
    </row>
    <row r="569">
      <c r="A569" s="44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6"/>
      <c r="AD569" s="45"/>
      <c r="AE569" s="45"/>
    </row>
    <row r="570">
      <c r="A570" s="44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6"/>
      <c r="AD570" s="45"/>
      <c r="AE570" s="45"/>
    </row>
    <row r="571">
      <c r="A571" s="44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6"/>
      <c r="AD571" s="45"/>
      <c r="AE571" s="45"/>
    </row>
    <row r="572">
      <c r="A572" s="44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6"/>
      <c r="AD572" s="45"/>
      <c r="AE572" s="45"/>
    </row>
    <row r="573">
      <c r="A573" s="44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6"/>
      <c r="AD573" s="45"/>
      <c r="AE573" s="45"/>
    </row>
    <row r="574">
      <c r="A574" s="44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6"/>
      <c r="AD574" s="45"/>
      <c r="AE574" s="45"/>
    </row>
    <row r="575">
      <c r="A575" s="44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6"/>
      <c r="AD575" s="45"/>
      <c r="AE575" s="45"/>
    </row>
    <row r="576">
      <c r="A576" s="44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6"/>
      <c r="AD576" s="45"/>
      <c r="AE576" s="45"/>
    </row>
    <row r="577">
      <c r="A577" s="44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6"/>
      <c r="AD577" s="45"/>
      <c r="AE577" s="45"/>
    </row>
    <row r="578">
      <c r="A578" s="44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6"/>
      <c r="AD578" s="45"/>
      <c r="AE578" s="45"/>
    </row>
    <row r="579">
      <c r="A579" s="44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6"/>
      <c r="AD579" s="45"/>
      <c r="AE579" s="45"/>
    </row>
    <row r="580">
      <c r="A580" s="44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6"/>
      <c r="AD580" s="45"/>
      <c r="AE580" s="45"/>
    </row>
    <row r="581">
      <c r="A581" s="44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6"/>
      <c r="AD581" s="45"/>
      <c r="AE581" s="45"/>
    </row>
    <row r="582">
      <c r="A582" s="44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6"/>
      <c r="AD582" s="45"/>
      <c r="AE582" s="45"/>
    </row>
    <row r="583">
      <c r="A583" s="44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6"/>
      <c r="AD583" s="45"/>
      <c r="AE583" s="45"/>
    </row>
    <row r="584">
      <c r="A584" s="44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6"/>
      <c r="AD584" s="45"/>
      <c r="AE584" s="45"/>
    </row>
    <row r="585">
      <c r="A585" s="44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6"/>
      <c r="AD585" s="45"/>
      <c r="AE585" s="45"/>
    </row>
    <row r="586">
      <c r="A586" s="44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6"/>
      <c r="AD586" s="45"/>
      <c r="AE586" s="45"/>
    </row>
    <row r="587">
      <c r="A587" s="44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6"/>
      <c r="AD587" s="45"/>
      <c r="AE587" s="45"/>
    </row>
    <row r="588">
      <c r="A588" s="44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6"/>
      <c r="AD588" s="45"/>
      <c r="AE588" s="45"/>
    </row>
    <row r="589">
      <c r="A589" s="44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6"/>
      <c r="AD589" s="45"/>
      <c r="AE589" s="45"/>
    </row>
    <row r="590">
      <c r="A590" s="44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6"/>
      <c r="AD590" s="45"/>
      <c r="AE590" s="45"/>
    </row>
    <row r="591">
      <c r="A591" s="44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6"/>
      <c r="AD591" s="45"/>
      <c r="AE591" s="45"/>
    </row>
    <row r="592">
      <c r="A592" s="44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6"/>
      <c r="AD592" s="45"/>
      <c r="AE592" s="45"/>
    </row>
    <row r="593">
      <c r="A593" s="44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6"/>
      <c r="AD593" s="45"/>
      <c r="AE593" s="45"/>
    </row>
    <row r="594">
      <c r="A594" s="44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6"/>
      <c r="AD594" s="45"/>
      <c r="AE594" s="45"/>
    </row>
    <row r="595">
      <c r="A595" s="44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6"/>
      <c r="AD595" s="45"/>
      <c r="AE595" s="45"/>
    </row>
    <row r="596">
      <c r="A596" s="44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6"/>
      <c r="AD596" s="45"/>
      <c r="AE596" s="45"/>
    </row>
    <row r="597">
      <c r="A597" s="44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6"/>
      <c r="AD597" s="45"/>
      <c r="AE597" s="45"/>
    </row>
    <row r="598">
      <c r="A598" s="44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6"/>
      <c r="AD598" s="45"/>
      <c r="AE598" s="45"/>
    </row>
    <row r="599">
      <c r="A599" s="44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6"/>
      <c r="AD599" s="45"/>
      <c r="AE599" s="45"/>
    </row>
    <row r="600">
      <c r="A600" s="44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6"/>
      <c r="AD600" s="45"/>
      <c r="AE600" s="45"/>
    </row>
    <row r="601">
      <c r="A601" s="44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6"/>
      <c r="AD601" s="45"/>
      <c r="AE601" s="45"/>
    </row>
    <row r="602">
      <c r="A602" s="44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6"/>
      <c r="AD602" s="45"/>
      <c r="AE602" s="45"/>
    </row>
    <row r="603">
      <c r="A603" s="44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6"/>
      <c r="AD603" s="45"/>
      <c r="AE603" s="45"/>
    </row>
    <row r="604">
      <c r="A604" s="44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6"/>
      <c r="AD604" s="45"/>
      <c r="AE604" s="45"/>
    </row>
    <row r="605">
      <c r="A605" s="44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6"/>
      <c r="AD605" s="45"/>
      <c r="AE605" s="45"/>
    </row>
    <row r="606">
      <c r="A606" s="44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6"/>
      <c r="AD606" s="45"/>
      <c r="AE606" s="45"/>
    </row>
    <row r="607">
      <c r="A607" s="44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6"/>
      <c r="AD607" s="45"/>
      <c r="AE607" s="45"/>
    </row>
    <row r="608">
      <c r="A608" s="44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6"/>
      <c r="AD608" s="45"/>
      <c r="AE608" s="45"/>
    </row>
    <row r="609">
      <c r="A609" s="44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6"/>
      <c r="AD609" s="45"/>
      <c r="AE609" s="45"/>
    </row>
    <row r="610">
      <c r="A610" s="44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6"/>
      <c r="AD610" s="45"/>
      <c r="AE610" s="45"/>
    </row>
    <row r="611">
      <c r="A611" s="44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6"/>
      <c r="AD611" s="45"/>
      <c r="AE611" s="45"/>
    </row>
    <row r="612">
      <c r="A612" s="44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6"/>
      <c r="AD612" s="45"/>
      <c r="AE612" s="45"/>
    </row>
    <row r="613">
      <c r="A613" s="44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6"/>
      <c r="AD613" s="45"/>
      <c r="AE613" s="45"/>
    </row>
    <row r="614">
      <c r="A614" s="44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6"/>
      <c r="AD614" s="45"/>
      <c r="AE614" s="45"/>
    </row>
    <row r="615">
      <c r="A615" s="44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6"/>
      <c r="AD615" s="45"/>
      <c r="AE615" s="45"/>
    </row>
    <row r="616">
      <c r="A616" s="44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6"/>
      <c r="AD616" s="45"/>
      <c r="AE616" s="45"/>
    </row>
    <row r="617">
      <c r="A617" s="44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6"/>
      <c r="AD617" s="45"/>
      <c r="AE617" s="45"/>
    </row>
    <row r="618">
      <c r="A618" s="44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6"/>
      <c r="AD618" s="45"/>
      <c r="AE618" s="45"/>
    </row>
    <row r="619">
      <c r="A619" s="44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6"/>
      <c r="AD619" s="45"/>
      <c r="AE619" s="45"/>
    </row>
    <row r="620">
      <c r="A620" s="44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6"/>
      <c r="AD620" s="45"/>
      <c r="AE620" s="45"/>
    </row>
    <row r="621">
      <c r="A621" s="44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6"/>
      <c r="AD621" s="45"/>
      <c r="AE621" s="45"/>
    </row>
    <row r="622">
      <c r="A622" s="44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6"/>
      <c r="AD622" s="45"/>
      <c r="AE622" s="45"/>
    </row>
    <row r="623">
      <c r="A623" s="44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6"/>
      <c r="AD623" s="45"/>
      <c r="AE623" s="45"/>
    </row>
    <row r="624">
      <c r="A624" s="44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6"/>
      <c r="AD624" s="45"/>
      <c r="AE624" s="45"/>
    </row>
    <row r="625">
      <c r="A625" s="44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6"/>
      <c r="AD625" s="45"/>
      <c r="AE625" s="45"/>
    </row>
    <row r="626">
      <c r="A626" s="44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6"/>
      <c r="AD626" s="45"/>
      <c r="AE626" s="45"/>
    </row>
    <row r="627">
      <c r="A627" s="44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6"/>
      <c r="AD627" s="45"/>
      <c r="AE627" s="45"/>
    </row>
    <row r="628">
      <c r="A628" s="44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6"/>
      <c r="AD628" s="45"/>
      <c r="AE628" s="45"/>
    </row>
    <row r="629">
      <c r="A629" s="44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6"/>
      <c r="AD629" s="45"/>
      <c r="AE629" s="45"/>
    </row>
    <row r="630">
      <c r="A630" s="44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6"/>
      <c r="AD630" s="45"/>
      <c r="AE630" s="45"/>
    </row>
    <row r="631">
      <c r="A631" s="44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6"/>
      <c r="AD631" s="45"/>
      <c r="AE631" s="45"/>
    </row>
    <row r="632">
      <c r="A632" s="44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6"/>
      <c r="AD632" s="45"/>
      <c r="AE632" s="45"/>
    </row>
    <row r="633">
      <c r="A633" s="44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6"/>
      <c r="AD633" s="45"/>
      <c r="AE633" s="45"/>
    </row>
    <row r="634">
      <c r="A634" s="44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6"/>
      <c r="AD634" s="45"/>
      <c r="AE634" s="45"/>
    </row>
    <row r="635">
      <c r="A635" s="44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6"/>
      <c r="AD635" s="45"/>
      <c r="AE635" s="45"/>
    </row>
    <row r="636">
      <c r="A636" s="44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6"/>
      <c r="AD636" s="45"/>
      <c r="AE636" s="45"/>
    </row>
    <row r="637">
      <c r="A637" s="44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6"/>
      <c r="AD637" s="45"/>
      <c r="AE637" s="45"/>
    </row>
    <row r="638">
      <c r="A638" s="44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6"/>
      <c r="AD638" s="45"/>
      <c r="AE638" s="45"/>
    </row>
    <row r="639">
      <c r="A639" s="44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6"/>
      <c r="AD639" s="45"/>
      <c r="AE639" s="45"/>
    </row>
    <row r="640">
      <c r="A640" s="44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6"/>
      <c r="AD640" s="45"/>
      <c r="AE640" s="45"/>
    </row>
    <row r="641">
      <c r="A641" s="44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6"/>
      <c r="AD641" s="45"/>
      <c r="AE641" s="45"/>
    </row>
    <row r="642">
      <c r="A642" s="44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6"/>
      <c r="AD642" s="45"/>
      <c r="AE642" s="45"/>
    </row>
    <row r="643">
      <c r="A643" s="44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6"/>
      <c r="AD643" s="45"/>
      <c r="AE643" s="45"/>
    </row>
    <row r="644">
      <c r="A644" s="44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6"/>
      <c r="AD644" s="45"/>
      <c r="AE644" s="45"/>
    </row>
    <row r="645">
      <c r="A645" s="44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6"/>
      <c r="AD645" s="45"/>
      <c r="AE645" s="45"/>
    </row>
    <row r="646">
      <c r="A646" s="44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6"/>
      <c r="AD646" s="45"/>
      <c r="AE646" s="45"/>
    </row>
    <row r="647">
      <c r="A647" s="44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6"/>
      <c r="AD647" s="45"/>
      <c r="AE647" s="45"/>
    </row>
    <row r="648">
      <c r="A648" s="44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6"/>
      <c r="AD648" s="45"/>
      <c r="AE648" s="45"/>
    </row>
    <row r="649">
      <c r="A649" s="44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6"/>
      <c r="AD649" s="45"/>
      <c r="AE649" s="45"/>
    </row>
    <row r="650">
      <c r="A650" s="44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6"/>
      <c r="AD650" s="45"/>
      <c r="AE650" s="45"/>
    </row>
    <row r="651">
      <c r="A651" s="44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6"/>
      <c r="AD651" s="45"/>
      <c r="AE651" s="45"/>
    </row>
    <row r="652">
      <c r="A652" s="44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6"/>
      <c r="AD652" s="45"/>
      <c r="AE652" s="45"/>
    </row>
    <row r="653">
      <c r="A653" s="44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6"/>
      <c r="AD653" s="45"/>
      <c r="AE653" s="45"/>
    </row>
    <row r="654">
      <c r="A654" s="44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6"/>
      <c r="AD654" s="45"/>
      <c r="AE654" s="45"/>
    </row>
    <row r="655">
      <c r="A655" s="44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6"/>
      <c r="AD655" s="45"/>
      <c r="AE655" s="45"/>
    </row>
    <row r="656">
      <c r="A656" s="44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6"/>
      <c r="AD656" s="45"/>
      <c r="AE656" s="45"/>
    </row>
    <row r="657">
      <c r="A657" s="44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6"/>
      <c r="AD657" s="45"/>
      <c r="AE657" s="45"/>
    </row>
    <row r="658">
      <c r="A658" s="44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6"/>
      <c r="AD658" s="45"/>
      <c r="AE658" s="45"/>
    </row>
    <row r="659">
      <c r="A659" s="44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6"/>
      <c r="AD659" s="45"/>
      <c r="AE659" s="45"/>
    </row>
    <row r="660">
      <c r="A660" s="44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6"/>
      <c r="AD660" s="45"/>
      <c r="AE660" s="45"/>
    </row>
    <row r="661">
      <c r="A661" s="44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6"/>
      <c r="AD661" s="45"/>
      <c r="AE661" s="45"/>
    </row>
    <row r="662">
      <c r="A662" s="44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6"/>
      <c r="AD662" s="45"/>
      <c r="AE662" s="45"/>
    </row>
    <row r="663">
      <c r="A663" s="44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6"/>
      <c r="AD663" s="45"/>
      <c r="AE663" s="45"/>
    </row>
    <row r="664">
      <c r="A664" s="44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6"/>
      <c r="AD664" s="45"/>
      <c r="AE664" s="45"/>
    </row>
    <row r="665">
      <c r="A665" s="44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6"/>
      <c r="AD665" s="45"/>
      <c r="AE665" s="45"/>
    </row>
    <row r="666">
      <c r="A666" s="44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6"/>
      <c r="AD666" s="45"/>
      <c r="AE666" s="45"/>
    </row>
    <row r="667">
      <c r="A667" s="44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6"/>
      <c r="AD667" s="45"/>
      <c r="AE667" s="45"/>
    </row>
    <row r="668">
      <c r="A668" s="44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6"/>
      <c r="AD668" s="45"/>
      <c r="AE668" s="45"/>
    </row>
    <row r="669">
      <c r="A669" s="44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6"/>
      <c r="AD669" s="45"/>
      <c r="AE669" s="45"/>
    </row>
    <row r="670">
      <c r="A670" s="44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6"/>
      <c r="AD670" s="45"/>
      <c r="AE670" s="45"/>
    </row>
    <row r="671">
      <c r="A671" s="44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6"/>
      <c r="AD671" s="45"/>
      <c r="AE671" s="45"/>
    </row>
    <row r="672">
      <c r="A672" s="44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6"/>
      <c r="AD672" s="45"/>
      <c r="AE672" s="45"/>
    </row>
    <row r="673">
      <c r="A673" s="44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6"/>
      <c r="AD673" s="45"/>
      <c r="AE673" s="45"/>
    </row>
    <row r="674">
      <c r="A674" s="44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6"/>
      <c r="AD674" s="45"/>
      <c r="AE674" s="45"/>
    </row>
    <row r="675">
      <c r="A675" s="44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6"/>
      <c r="AD675" s="45"/>
      <c r="AE675" s="45"/>
    </row>
    <row r="676">
      <c r="A676" s="44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6"/>
      <c r="AD676" s="45"/>
      <c r="AE676" s="45"/>
    </row>
    <row r="677">
      <c r="A677" s="44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6"/>
      <c r="AD677" s="45"/>
      <c r="AE677" s="45"/>
    </row>
    <row r="678">
      <c r="A678" s="44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6"/>
      <c r="AD678" s="45"/>
      <c r="AE678" s="45"/>
    </row>
    <row r="679">
      <c r="A679" s="44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6"/>
      <c r="AD679" s="45"/>
      <c r="AE679" s="45"/>
    </row>
    <row r="680">
      <c r="A680" s="44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6"/>
      <c r="AD680" s="45"/>
      <c r="AE680" s="45"/>
    </row>
    <row r="681">
      <c r="A681" s="44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6"/>
      <c r="AD681" s="45"/>
      <c r="AE681" s="45"/>
    </row>
    <row r="682">
      <c r="A682" s="44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6"/>
      <c r="AD682" s="45"/>
      <c r="AE682" s="45"/>
    </row>
    <row r="683">
      <c r="A683" s="44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6"/>
      <c r="AD683" s="45"/>
      <c r="AE683" s="45"/>
    </row>
    <row r="684">
      <c r="A684" s="44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6"/>
      <c r="AD684" s="45"/>
      <c r="AE684" s="45"/>
    </row>
    <row r="685">
      <c r="A685" s="44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6"/>
      <c r="AD685" s="45"/>
      <c r="AE685" s="45"/>
    </row>
    <row r="686">
      <c r="A686" s="44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6"/>
      <c r="AD686" s="45"/>
      <c r="AE686" s="45"/>
    </row>
    <row r="687">
      <c r="A687" s="44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6"/>
      <c r="AD687" s="45"/>
      <c r="AE687" s="45"/>
    </row>
    <row r="688">
      <c r="A688" s="44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6"/>
      <c r="AD688" s="45"/>
      <c r="AE688" s="45"/>
    </row>
    <row r="689">
      <c r="A689" s="44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6"/>
      <c r="AD689" s="45"/>
      <c r="AE689" s="45"/>
    </row>
    <row r="690">
      <c r="A690" s="44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6"/>
      <c r="AD690" s="45"/>
      <c r="AE690" s="45"/>
    </row>
    <row r="691">
      <c r="A691" s="44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6"/>
      <c r="AD691" s="45"/>
      <c r="AE691" s="45"/>
    </row>
    <row r="692">
      <c r="A692" s="44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6"/>
      <c r="AD692" s="45"/>
      <c r="AE692" s="45"/>
    </row>
    <row r="693">
      <c r="A693" s="44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6"/>
      <c r="AD693" s="45"/>
      <c r="AE693" s="45"/>
    </row>
    <row r="694">
      <c r="A694" s="44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6"/>
      <c r="AD694" s="45"/>
      <c r="AE694" s="45"/>
    </row>
    <row r="695">
      <c r="A695" s="44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6"/>
      <c r="AD695" s="45"/>
      <c r="AE695" s="45"/>
    </row>
    <row r="696">
      <c r="A696" s="44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6"/>
      <c r="AD696" s="45"/>
      <c r="AE696" s="45"/>
    </row>
    <row r="697">
      <c r="A697" s="44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6"/>
      <c r="AD697" s="45"/>
      <c r="AE697" s="45"/>
    </row>
    <row r="698">
      <c r="A698" s="44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6"/>
      <c r="AD698" s="45"/>
      <c r="AE698" s="45"/>
    </row>
    <row r="699">
      <c r="A699" s="44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6"/>
      <c r="AD699" s="45"/>
      <c r="AE699" s="45"/>
    </row>
    <row r="700">
      <c r="A700" s="44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6"/>
      <c r="AD700" s="45"/>
      <c r="AE700" s="45"/>
    </row>
    <row r="701">
      <c r="A701" s="44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6"/>
      <c r="AD701" s="45"/>
      <c r="AE701" s="45"/>
    </row>
    <row r="702">
      <c r="A702" s="44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6"/>
      <c r="AD702" s="45"/>
      <c r="AE702" s="45"/>
    </row>
    <row r="703">
      <c r="A703" s="44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6"/>
      <c r="AD703" s="45"/>
      <c r="AE703" s="45"/>
    </row>
    <row r="704">
      <c r="A704" s="44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6"/>
      <c r="AD704" s="45"/>
      <c r="AE704" s="45"/>
    </row>
    <row r="705">
      <c r="A705" s="44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6"/>
      <c r="AD705" s="45"/>
      <c r="AE705" s="45"/>
    </row>
    <row r="706">
      <c r="A706" s="44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6"/>
      <c r="AD706" s="45"/>
      <c r="AE706" s="45"/>
    </row>
    <row r="707">
      <c r="A707" s="44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6"/>
      <c r="AD707" s="45"/>
      <c r="AE707" s="45"/>
    </row>
    <row r="708">
      <c r="A708" s="44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6"/>
      <c r="AD708" s="45"/>
      <c r="AE708" s="45"/>
    </row>
    <row r="709">
      <c r="A709" s="44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6"/>
      <c r="AD709" s="45"/>
      <c r="AE709" s="45"/>
    </row>
    <row r="710">
      <c r="A710" s="44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6"/>
      <c r="AD710" s="45"/>
      <c r="AE710" s="45"/>
    </row>
    <row r="711">
      <c r="A711" s="44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6"/>
      <c r="AD711" s="45"/>
      <c r="AE711" s="45"/>
    </row>
    <row r="712">
      <c r="A712" s="44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6"/>
      <c r="AD712" s="45"/>
      <c r="AE712" s="45"/>
    </row>
    <row r="713">
      <c r="A713" s="44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6"/>
      <c r="AD713" s="45"/>
      <c r="AE713" s="45"/>
    </row>
    <row r="714">
      <c r="A714" s="44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6"/>
      <c r="AD714" s="45"/>
      <c r="AE714" s="45"/>
    </row>
    <row r="715">
      <c r="A715" s="44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6"/>
      <c r="AD715" s="45"/>
      <c r="AE715" s="45"/>
    </row>
    <row r="716">
      <c r="A716" s="44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6"/>
      <c r="AD716" s="45"/>
      <c r="AE716" s="45"/>
    </row>
    <row r="717">
      <c r="A717" s="44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6"/>
      <c r="AD717" s="45"/>
      <c r="AE717" s="45"/>
    </row>
    <row r="718">
      <c r="A718" s="44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6"/>
      <c r="AD718" s="45"/>
      <c r="AE718" s="45"/>
    </row>
    <row r="719">
      <c r="A719" s="44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6"/>
      <c r="AD719" s="45"/>
      <c r="AE719" s="45"/>
    </row>
    <row r="720">
      <c r="A720" s="44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6"/>
      <c r="AD720" s="45"/>
      <c r="AE720" s="45"/>
    </row>
    <row r="721">
      <c r="A721" s="44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6"/>
      <c r="AD721" s="45"/>
      <c r="AE721" s="45"/>
    </row>
    <row r="722">
      <c r="A722" s="44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6"/>
      <c r="AD722" s="45"/>
      <c r="AE722" s="45"/>
    </row>
    <row r="723">
      <c r="A723" s="44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6"/>
      <c r="AD723" s="45"/>
      <c r="AE723" s="45"/>
    </row>
    <row r="724">
      <c r="A724" s="44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6"/>
      <c r="AD724" s="45"/>
      <c r="AE724" s="45"/>
    </row>
    <row r="725">
      <c r="A725" s="44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6"/>
      <c r="AD725" s="45"/>
      <c r="AE725" s="45"/>
    </row>
    <row r="726">
      <c r="A726" s="44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6"/>
      <c r="AD726" s="45"/>
      <c r="AE726" s="45"/>
    </row>
    <row r="727">
      <c r="A727" s="44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6"/>
      <c r="AD727" s="45"/>
      <c r="AE727" s="45"/>
    </row>
    <row r="728">
      <c r="A728" s="44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6"/>
      <c r="AD728" s="45"/>
      <c r="AE728" s="45"/>
    </row>
    <row r="729">
      <c r="A729" s="44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6"/>
      <c r="AD729" s="45"/>
      <c r="AE729" s="45"/>
    </row>
    <row r="730">
      <c r="A730" s="44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6"/>
      <c r="AD730" s="45"/>
      <c r="AE730" s="45"/>
    </row>
    <row r="731">
      <c r="A731" s="44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6"/>
      <c r="AD731" s="45"/>
      <c r="AE731" s="45"/>
    </row>
    <row r="732">
      <c r="A732" s="44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6"/>
      <c r="AD732" s="45"/>
      <c r="AE732" s="45"/>
    </row>
    <row r="733">
      <c r="A733" s="44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6"/>
      <c r="AD733" s="45"/>
      <c r="AE733" s="45"/>
    </row>
    <row r="734">
      <c r="A734" s="44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6"/>
      <c r="AD734" s="45"/>
      <c r="AE734" s="45"/>
    </row>
    <row r="735">
      <c r="A735" s="44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6"/>
      <c r="AD735" s="45"/>
      <c r="AE735" s="45"/>
    </row>
    <row r="736">
      <c r="A736" s="44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6"/>
      <c r="AD736" s="45"/>
      <c r="AE736" s="45"/>
    </row>
    <row r="737">
      <c r="A737" s="44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6"/>
      <c r="AD737" s="45"/>
      <c r="AE737" s="45"/>
    </row>
    <row r="738">
      <c r="A738" s="44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6"/>
      <c r="AD738" s="45"/>
      <c r="AE738" s="45"/>
    </row>
    <row r="739">
      <c r="A739" s="44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6"/>
      <c r="AD739" s="45"/>
      <c r="AE739" s="45"/>
    </row>
    <row r="740">
      <c r="A740" s="44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6"/>
      <c r="AD740" s="45"/>
      <c r="AE740" s="45"/>
    </row>
    <row r="741">
      <c r="A741" s="44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6"/>
      <c r="AD741" s="45"/>
      <c r="AE741" s="45"/>
    </row>
    <row r="742">
      <c r="A742" s="44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6"/>
      <c r="AD742" s="45"/>
      <c r="AE742" s="45"/>
    </row>
    <row r="743">
      <c r="A743" s="44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6"/>
      <c r="AD743" s="45"/>
      <c r="AE743" s="45"/>
    </row>
    <row r="744">
      <c r="A744" s="44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6"/>
      <c r="AD744" s="45"/>
      <c r="AE744" s="45"/>
    </row>
    <row r="745">
      <c r="A745" s="44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6"/>
      <c r="AD745" s="45"/>
      <c r="AE745" s="45"/>
    </row>
    <row r="746">
      <c r="A746" s="44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6"/>
      <c r="AD746" s="45"/>
      <c r="AE746" s="45"/>
    </row>
    <row r="747">
      <c r="A747" s="44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6"/>
      <c r="AD747" s="45"/>
      <c r="AE747" s="45"/>
    </row>
    <row r="748">
      <c r="A748" s="44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6"/>
      <c r="AD748" s="45"/>
      <c r="AE748" s="45"/>
    </row>
    <row r="749">
      <c r="A749" s="44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6"/>
      <c r="AD749" s="45"/>
      <c r="AE749" s="45"/>
    </row>
    <row r="750">
      <c r="A750" s="44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6"/>
      <c r="AD750" s="45"/>
      <c r="AE750" s="45"/>
    </row>
    <row r="751">
      <c r="A751" s="44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6"/>
      <c r="AD751" s="45"/>
      <c r="AE751" s="45"/>
    </row>
    <row r="752">
      <c r="A752" s="44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6"/>
      <c r="AD752" s="45"/>
      <c r="AE752" s="45"/>
    </row>
    <row r="753">
      <c r="A753" s="44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6"/>
      <c r="AD753" s="45"/>
      <c r="AE753" s="45"/>
    </row>
    <row r="754">
      <c r="A754" s="44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6"/>
      <c r="AD754" s="45"/>
      <c r="AE754" s="45"/>
    </row>
    <row r="755">
      <c r="A755" s="44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6"/>
      <c r="AD755" s="45"/>
      <c r="AE755" s="45"/>
    </row>
    <row r="756">
      <c r="A756" s="44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6"/>
      <c r="AD756" s="45"/>
      <c r="AE756" s="45"/>
    </row>
    <row r="757">
      <c r="A757" s="44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6"/>
      <c r="AD757" s="45"/>
      <c r="AE757" s="45"/>
    </row>
    <row r="758">
      <c r="A758" s="44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6"/>
      <c r="AD758" s="45"/>
      <c r="AE758" s="45"/>
    </row>
    <row r="759">
      <c r="A759" s="44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6"/>
      <c r="AD759" s="45"/>
      <c r="AE759" s="45"/>
    </row>
    <row r="760">
      <c r="A760" s="44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6"/>
      <c r="AD760" s="45"/>
      <c r="AE760" s="45"/>
    </row>
    <row r="761">
      <c r="A761" s="44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6"/>
      <c r="AD761" s="45"/>
      <c r="AE761" s="45"/>
    </row>
    <row r="762">
      <c r="A762" s="44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6"/>
      <c r="AD762" s="45"/>
      <c r="AE762" s="45"/>
    </row>
    <row r="763">
      <c r="A763" s="44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6"/>
      <c r="AD763" s="45"/>
      <c r="AE763" s="45"/>
    </row>
    <row r="764">
      <c r="A764" s="44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6"/>
      <c r="AD764" s="45"/>
      <c r="AE764" s="45"/>
    </row>
    <row r="765">
      <c r="A765" s="44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6"/>
      <c r="AD765" s="45"/>
      <c r="AE765" s="45"/>
    </row>
    <row r="766">
      <c r="A766" s="44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6"/>
      <c r="AD766" s="45"/>
      <c r="AE766" s="45"/>
    </row>
    <row r="767">
      <c r="A767" s="44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6"/>
      <c r="AD767" s="45"/>
      <c r="AE767" s="45"/>
    </row>
    <row r="768">
      <c r="A768" s="44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6"/>
      <c r="AD768" s="45"/>
      <c r="AE768" s="45"/>
    </row>
    <row r="769">
      <c r="A769" s="44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6"/>
      <c r="AD769" s="45"/>
      <c r="AE769" s="45"/>
    </row>
    <row r="770">
      <c r="A770" s="44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6"/>
      <c r="AD770" s="45"/>
      <c r="AE770" s="45"/>
    </row>
    <row r="771">
      <c r="A771" s="44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6"/>
      <c r="AD771" s="45"/>
      <c r="AE771" s="45"/>
    </row>
    <row r="772">
      <c r="A772" s="44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6"/>
      <c r="AD772" s="45"/>
      <c r="AE772" s="45"/>
    </row>
    <row r="773">
      <c r="A773" s="44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6"/>
      <c r="AD773" s="45"/>
      <c r="AE773" s="45"/>
    </row>
    <row r="774">
      <c r="A774" s="44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6"/>
      <c r="AD774" s="45"/>
      <c r="AE774" s="45"/>
    </row>
    <row r="775">
      <c r="A775" s="44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6"/>
      <c r="AD775" s="45"/>
      <c r="AE775" s="45"/>
    </row>
    <row r="776">
      <c r="A776" s="44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6"/>
      <c r="AD776" s="45"/>
      <c r="AE776" s="45"/>
    </row>
    <row r="777">
      <c r="A777" s="44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6"/>
      <c r="AD777" s="45"/>
      <c r="AE777" s="45"/>
    </row>
    <row r="778">
      <c r="A778" s="44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6"/>
      <c r="AD778" s="45"/>
      <c r="AE778" s="45"/>
    </row>
    <row r="779">
      <c r="A779" s="44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6"/>
      <c r="AD779" s="45"/>
      <c r="AE779" s="45"/>
    </row>
    <row r="780">
      <c r="A780" s="44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6"/>
      <c r="AD780" s="45"/>
      <c r="AE780" s="45"/>
    </row>
    <row r="781">
      <c r="A781" s="44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6"/>
      <c r="AD781" s="45"/>
      <c r="AE781" s="45"/>
    </row>
    <row r="782">
      <c r="A782" s="44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6"/>
      <c r="AD782" s="45"/>
      <c r="AE782" s="45"/>
    </row>
    <row r="783">
      <c r="A783" s="44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6"/>
      <c r="AD783" s="45"/>
      <c r="AE783" s="45"/>
    </row>
    <row r="784">
      <c r="A784" s="44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6"/>
      <c r="AD784" s="45"/>
      <c r="AE784" s="45"/>
    </row>
    <row r="785">
      <c r="A785" s="44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6"/>
      <c r="AD785" s="45"/>
      <c r="AE785" s="45"/>
    </row>
    <row r="786">
      <c r="A786" s="44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6"/>
      <c r="AD786" s="45"/>
      <c r="AE786" s="45"/>
    </row>
    <row r="787">
      <c r="A787" s="44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6"/>
      <c r="AD787" s="45"/>
      <c r="AE787" s="45"/>
    </row>
    <row r="788">
      <c r="A788" s="44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6"/>
      <c r="AD788" s="45"/>
      <c r="AE788" s="45"/>
    </row>
    <row r="789">
      <c r="A789" s="44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6"/>
      <c r="AD789" s="45"/>
      <c r="AE789" s="45"/>
    </row>
    <row r="790">
      <c r="A790" s="44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6"/>
      <c r="AD790" s="45"/>
      <c r="AE790" s="45"/>
    </row>
    <row r="791">
      <c r="A791" s="44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6"/>
      <c r="AD791" s="45"/>
      <c r="AE791" s="45"/>
    </row>
    <row r="792">
      <c r="A792" s="44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6"/>
      <c r="AD792" s="45"/>
      <c r="AE792" s="45"/>
    </row>
    <row r="793">
      <c r="A793" s="44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6"/>
      <c r="AD793" s="45"/>
      <c r="AE793" s="45"/>
    </row>
    <row r="794">
      <c r="A794" s="44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6"/>
      <c r="AD794" s="45"/>
      <c r="AE794" s="45"/>
    </row>
    <row r="795">
      <c r="A795" s="44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6"/>
      <c r="AD795" s="45"/>
      <c r="AE795" s="45"/>
    </row>
    <row r="796">
      <c r="A796" s="44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6"/>
      <c r="AD796" s="45"/>
      <c r="AE796" s="45"/>
    </row>
    <row r="797">
      <c r="A797" s="44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6"/>
      <c r="AD797" s="45"/>
      <c r="AE797" s="45"/>
    </row>
    <row r="798">
      <c r="A798" s="44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6"/>
      <c r="AD798" s="45"/>
      <c r="AE798" s="45"/>
    </row>
    <row r="799">
      <c r="A799" s="44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6"/>
      <c r="AD799" s="45"/>
      <c r="AE799" s="45"/>
    </row>
    <row r="800">
      <c r="A800" s="44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6"/>
      <c r="AD800" s="45"/>
      <c r="AE800" s="45"/>
    </row>
    <row r="801">
      <c r="A801" s="44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6"/>
      <c r="AD801" s="45"/>
      <c r="AE801" s="45"/>
    </row>
    <row r="802">
      <c r="A802" s="44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6"/>
      <c r="AD802" s="45"/>
      <c r="AE802" s="45"/>
    </row>
    <row r="803">
      <c r="A803" s="44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6"/>
      <c r="AD803" s="45"/>
      <c r="AE803" s="45"/>
    </row>
    <row r="804">
      <c r="A804" s="44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6"/>
      <c r="AD804" s="45"/>
      <c r="AE804" s="45"/>
    </row>
    <row r="805">
      <c r="A805" s="44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6"/>
      <c r="AD805" s="45"/>
      <c r="AE805" s="45"/>
    </row>
    <row r="806">
      <c r="A806" s="44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6"/>
      <c r="AD806" s="45"/>
      <c r="AE806" s="45"/>
    </row>
    <row r="807">
      <c r="A807" s="44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6"/>
      <c r="AD807" s="45"/>
      <c r="AE807" s="45"/>
    </row>
    <row r="808">
      <c r="A808" s="44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6"/>
      <c r="AD808" s="45"/>
      <c r="AE808" s="45"/>
    </row>
    <row r="809">
      <c r="A809" s="44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6"/>
      <c r="AD809" s="45"/>
      <c r="AE809" s="45"/>
    </row>
    <row r="810">
      <c r="A810" s="44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6"/>
      <c r="AD810" s="45"/>
      <c r="AE810" s="45"/>
    </row>
    <row r="811">
      <c r="A811" s="44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6"/>
      <c r="AD811" s="45"/>
      <c r="AE811" s="45"/>
    </row>
    <row r="812">
      <c r="A812" s="44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6"/>
      <c r="AD812" s="45"/>
      <c r="AE812" s="45"/>
    </row>
    <row r="813">
      <c r="A813" s="44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6"/>
      <c r="AD813" s="45"/>
      <c r="AE813" s="45"/>
    </row>
    <row r="814">
      <c r="A814" s="44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6"/>
      <c r="AD814" s="45"/>
      <c r="AE814" s="45"/>
    </row>
    <row r="815">
      <c r="A815" s="44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6"/>
      <c r="AD815" s="45"/>
      <c r="AE815" s="45"/>
    </row>
    <row r="816">
      <c r="A816" s="44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6"/>
      <c r="AD816" s="45"/>
      <c r="AE816" s="45"/>
    </row>
    <row r="817">
      <c r="A817" s="44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6"/>
      <c r="AD817" s="45"/>
      <c r="AE817" s="45"/>
    </row>
    <row r="818">
      <c r="A818" s="44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6"/>
      <c r="AD818" s="45"/>
      <c r="AE818" s="45"/>
    </row>
    <row r="819">
      <c r="A819" s="44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6"/>
      <c r="AD819" s="45"/>
      <c r="AE819" s="45"/>
    </row>
    <row r="820">
      <c r="A820" s="44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6"/>
      <c r="AD820" s="45"/>
      <c r="AE820" s="45"/>
    </row>
    <row r="821">
      <c r="A821" s="44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6"/>
      <c r="AD821" s="45"/>
      <c r="AE821" s="45"/>
    </row>
    <row r="822">
      <c r="A822" s="44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6"/>
      <c r="AD822" s="45"/>
      <c r="AE822" s="45"/>
    </row>
    <row r="823">
      <c r="A823" s="44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6"/>
      <c r="AD823" s="45"/>
      <c r="AE823" s="45"/>
    </row>
    <row r="824">
      <c r="A824" s="44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6"/>
      <c r="AD824" s="45"/>
      <c r="AE824" s="45"/>
    </row>
    <row r="825">
      <c r="A825" s="44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6"/>
      <c r="AD825" s="45"/>
      <c r="AE825" s="45"/>
    </row>
    <row r="826">
      <c r="A826" s="44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6"/>
      <c r="AD826" s="45"/>
      <c r="AE826" s="45"/>
    </row>
    <row r="827">
      <c r="A827" s="44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6"/>
      <c r="AD827" s="45"/>
      <c r="AE827" s="45"/>
    </row>
    <row r="828">
      <c r="A828" s="44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6"/>
      <c r="AD828" s="45"/>
      <c r="AE828" s="45"/>
    </row>
    <row r="829">
      <c r="A829" s="44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6"/>
      <c r="AD829" s="45"/>
      <c r="AE829" s="45"/>
    </row>
    <row r="830">
      <c r="A830" s="44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6"/>
      <c r="AD830" s="45"/>
      <c r="AE830" s="45"/>
    </row>
    <row r="831">
      <c r="A831" s="44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6"/>
      <c r="AD831" s="45"/>
      <c r="AE831" s="45"/>
    </row>
    <row r="832">
      <c r="A832" s="44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6"/>
      <c r="AD832" s="45"/>
      <c r="AE832" s="45"/>
    </row>
    <row r="833">
      <c r="A833" s="44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6"/>
      <c r="AD833" s="45"/>
      <c r="AE833" s="45"/>
    </row>
    <row r="834">
      <c r="A834" s="44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6"/>
      <c r="AD834" s="45"/>
      <c r="AE834" s="45"/>
    </row>
    <row r="835">
      <c r="A835" s="44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6"/>
      <c r="AD835" s="45"/>
      <c r="AE835" s="45"/>
    </row>
    <row r="836">
      <c r="A836" s="44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6"/>
      <c r="AD836" s="45"/>
      <c r="AE836" s="45"/>
    </row>
    <row r="837">
      <c r="A837" s="44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6"/>
      <c r="AD837" s="45"/>
      <c r="AE837" s="45"/>
    </row>
    <row r="838">
      <c r="A838" s="44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6"/>
      <c r="AD838" s="45"/>
      <c r="AE838" s="45"/>
    </row>
    <row r="839">
      <c r="A839" s="44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6"/>
      <c r="AD839" s="45"/>
      <c r="AE839" s="45"/>
    </row>
    <row r="840">
      <c r="A840" s="44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6"/>
      <c r="AD840" s="45"/>
      <c r="AE840" s="45"/>
    </row>
    <row r="841">
      <c r="A841" s="44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6"/>
      <c r="AD841" s="45"/>
      <c r="AE841" s="45"/>
    </row>
    <row r="842">
      <c r="A842" s="44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6"/>
      <c r="AD842" s="45"/>
      <c r="AE842" s="45"/>
    </row>
    <row r="843">
      <c r="A843" s="44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6"/>
      <c r="AD843" s="45"/>
      <c r="AE843" s="45"/>
    </row>
    <row r="844">
      <c r="A844" s="44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6"/>
      <c r="AD844" s="45"/>
      <c r="AE844" s="45"/>
    </row>
    <row r="845">
      <c r="A845" s="44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6"/>
      <c r="AD845" s="45"/>
      <c r="AE845" s="45"/>
    </row>
    <row r="846">
      <c r="A846" s="44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6"/>
      <c r="AD846" s="45"/>
      <c r="AE846" s="45"/>
    </row>
    <row r="847">
      <c r="A847" s="44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6"/>
      <c r="AD847" s="45"/>
      <c r="AE847" s="45"/>
    </row>
    <row r="848">
      <c r="A848" s="44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6"/>
      <c r="AD848" s="45"/>
      <c r="AE848" s="45"/>
    </row>
    <row r="849">
      <c r="A849" s="44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6"/>
      <c r="AD849" s="45"/>
      <c r="AE849" s="45"/>
    </row>
    <row r="850">
      <c r="A850" s="44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6"/>
      <c r="AD850" s="45"/>
      <c r="AE850" s="45"/>
    </row>
    <row r="851">
      <c r="A851" s="44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6"/>
      <c r="AD851" s="45"/>
      <c r="AE851" s="45"/>
    </row>
    <row r="852">
      <c r="A852" s="44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6"/>
      <c r="AD852" s="45"/>
      <c r="AE852" s="45"/>
    </row>
    <row r="853">
      <c r="A853" s="44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6"/>
      <c r="AD853" s="45"/>
      <c r="AE853" s="45"/>
    </row>
    <row r="854">
      <c r="A854" s="44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6"/>
      <c r="AD854" s="45"/>
      <c r="AE854" s="45"/>
    </row>
    <row r="855">
      <c r="A855" s="44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6"/>
      <c r="AD855" s="45"/>
      <c r="AE855" s="45"/>
    </row>
    <row r="856">
      <c r="A856" s="44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6"/>
      <c r="AD856" s="45"/>
      <c r="AE856" s="45"/>
    </row>
    <row r="857">
      <c r="A857" s="44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6"/>
      <c r="AD857" s="45"/>
      <c r="AE857" s="45"/>
    </row>
    <row r="858">
      <c r="A858" s="44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6"/>
      <c r="AD858" s="45"/>
      <c r="AE858" s="45"/>
    </row>
    <row r="859">
      <c r="A859" s="44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6"/>
      <c r="AD859" s="45"/>
      <c r="AE859" s="45"/>
    </row>
    <row r="860">
      <c r="A860" s="44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6"/>
      <c r="AD860" s="45"/>
      <c r="AE860" s="45"/>
    </row>
    <row r="861">
      <c r="A861" s="44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6"/>
      <c r="AD861" s="45"/>
      <c r="AE861" s="45"/>
    </row>
    <row r="862">
      <c r="A862" s="44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6"/>
      <c r="AD862" s="45"/>
      <c r="AE862" s="45"/>
    </row>
    <row r="863">
      <c r="A863" s="44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6"/>
      <c r="AD863" s="45"/>
      <c r="AE863" s="45"/>
    </row>
    <row r="864">
      <c r="A864" s="44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6"/>
      <c r="AD864" s="45"/>
      <c r="AE864" s="45"/>
    </row>
    <row r="865">
      <c r="A865" s="44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6"/>
      <c r="AD865" s="45"/>
      <c r="AE865" s="45"/>
    </row>
    <row r="866">
      <c r="A866" s="44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6"/>
      <c r="AD866" s="45"/>
      <c r="AE866" s="45"/>
    </row>
    <row r="867">
      <c r="A867" s="44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6"/>
      <c r="AD867" s="45"/>
      <c r="AE867" s="45"/>
    </row>
    <row r="868">
      <c r="A868" s="44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6"/>
      <c r="AD868" s="45"/>
      <c r="AE868" s="45"/>
    </row>
    <row r="869">
      <c r="A869" s="44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6"/>
      <c r="AD869" s="45"/>
      <c r="AE869" s="45"/>
    </row>
    <row r="870">
      <c r="A870" s="44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6"/>
      <c r="AD870" s="45"/>
      <c r="AE870" s="45"/>
    </row>
    <row r="871">
      <c r="A871" s="44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6"/>
      <c r="AD871" s="45"/>
      <c r="AE871" s="45"/>
    </row>
    <row r="872">
      <c r="A872" s="44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6"/>
      <c r="AD872" s="45"/>
      <c r="AE872" s="45"/>
    </row>
    <row r="873">
      <c r="A873" s="44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6"/>
      <c r="AD873" s="45"/>
      <c r="AE873" s="45"/>
    </row>
    <row r="874">
      <c r="A874" s="44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6"/>
      <c r="AD874" s="45"/>
      <c r="AE874" s="45"/>
    </row>
    <row r="875">
      <c r="A875" s="44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6"/>
      <c r="AD875" s="45"/>
      <c r="AE875" s="45"/>
    </row>
    <row r="876">
      <c r="A876" s="44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6"/>
      <c r="AD876" s="45"/>
      <c r="AE876" s="45"/>
    </row>
    <row r="877">
      <c r="A877" s="44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6"/>
      <c r="AD877" s="45"/>
      <c r="AE877" s="45"/>
    </row>
    <row r="878">
      <c r="A878" s="44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6"/>
      <c r="AD878" s="45"/>
      <c r="AE878" s="45"/>
    </row>
    <row r="879">
      <c r="A879" s="44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6"/>
      <c r="AD879" s="45"/>
      <c r="AE879" s="45"/>
    </row>
    <row r="880">
      <c r="A880" s="44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6"/>
      <c r="AD880" s="45"/>
      <c r="AE880" s="45"/>
    </row>
    <row r="881">
      <c r="A881" s="44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6"/>
      <c r="AD881" s="45"/>
      <c r="AE881" s="45"/>
    </row>
    <row r="882">
      <c r="A882" s="44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6"/>
      <c r="AD882" s="45"/>
      <c r="AE882" s="45"/>
    </row>
    <row r="883">
      <c r="A883" s="44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6"/>
      <c r="AD883" s="45"/>
      <c r="AE883" s="45"/>
    </row>
    <row r="884">
      <c r="A884" s="44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6"/>
      <c r="AD884" s="45"/>
      <c r="AE884" s="45"/>
    </row>
    <row r="885">
      <c r="A885" s="44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6"/>
      <c r="AD885" s="45"/>
      <c r="AE885" s="45"/>
    </row>
    <row r="886">
      <c r="A886" s="44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6"/>
      <c r="AD886" s="45"/>
      <c r="AE886" s="45"/>
    </row>
    <row r="887">
      <c r="A887" s="44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6"/>
      <c r="AD887" s="45"/>
      <c r="AE887" s="45"/>
    </row>
    <row r="888">
      <c r="A888" s="44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6"/>
      <c r="AD888" s="45"/>
      <c r="AE888" s="45"/>
    </row>
    <row r="889">
      <c r="A889" s="44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6"/>
      <c r="AD889" s="45"/>
      <c r="AE889" s="45"/>
    </row>
    <row r="890">
      <c r="A890" s="44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6"/>
      <c r="AD890" s="45"/>
      <c r="AE890" s="45"/>
    </row>
    <row r="891">
      <c r="A891" s="44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6"/>
      <c r="AD891" s="45"/>
      <c r="AE891" s="45"/>
    </row>
    <row r="892">
      <c r="A892" s="44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6"/>
      <c r="AD892" s="45"/>
      <c r="AE892" s="45"/>
    </row>
    <row r="893">
      <c r="A893" s="44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6"/>
      <c r="AD893" s="45"/>
      <c r="AE893" s="45"/>
    </row>
    <row r="894">
      <c r="A894" s="44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6"/>
      <c r="AD894" s="45"/>
      <c r="AE894" s="45"/>
    </row>
    <row r="895">
      <c r="A895" s="44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6"/>
      <c r="AD895" s="45"/>
      <c r="AE895" s="45"/>
    </row>
    <row r="896">
      <c r="A896" s="44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6"/>
      <c r="AD896" s="45"/>
      <c r="AE896" s="45"/>
    </row>
    <row r="897">
      <c r="A897" s="44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6"/>
      <c r="AD897" s="45"/>
      <c r="AE897" s="45"/>
    </row>
    <row r="898">
      <c r="A898" s="44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6"/>
      <c r="AD898" s="45"/>
      <c r="AE898" s="45"/>
    </row>
    <row r="899">
      <c r="A899" s="44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6"/>
      <c r="AD899" s="45"/>
      <c r="AE899" s="45"/>
    </row>
    <row r="900">
      <c r="A900" s="44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6"/>
      <c r="AD900" s="45"/>
      <c r="AE900" s="45"/>
    </row>
    <row r="901">
      <c r="A901" s="44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6"/>
      <c r="AD901" s="45"/>
      <c r="AE901" s="45"/>
    </row>
    <row r="902">
      <c r="A902" s="44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6"/>
      <c r="AD902" s="45"/>
      <c r="AE902" s="45"/>
    </row>
    <row r="903">
      <c r="A903" s="44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6"/>
      <c r="AD903" s="45"/>
      <c r="AE903" s="45"/>
    </row>
    <row r="904">
      <c r="A904" s="44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6"/>
      <c r="AD904" s="45"/>
      <c r="AE904" s="45"/>
    </row>
    <row r="905">
      <c r="A905" s="44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6"/>
      <c r="AD905" s="45"/>
      <c r="AE905" s="45"/>
    </row>
    <row r="906">
      <c r="A906" s="44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6"/>
      <c r="AD906" s="45"/>
      <c r="AE906" s="45"/>
    </row>
    <row r="907">
      <c r="A907" s="44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6"/>
      <c r="AD907" s="45"/>
      <c r="AE907" s="45"/>
    </row>
    <row r="908">
      <c r="A908" s="44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6"/>
      <c r="AD908" s="45"/>
      <c r="AE908" s="45"/>
    </row>
    <row r="909">
      <c r="A909" s="44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6"/>
      <c r="AD909" s="45"/>
      <c r="AE909" s="45"/>
    </row>
    <row r="910">
      <c r="A910" s="44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6"/>
      <c r="AD910" s="45"/>
      <c r="AE910" s="45"/>
    </row>
    <row r="911">
      <c r="A911" s="44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6"/>
      <c r="AD911" s="45"/>
      <c r="AE911" s="45"/>
    </row>
    <row r="912">
      <c r="A912" s="44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6"/>
      <c r="AD912" s="45"/>
      <c r="AE912" s="45"/>
    </row>
    <row r="913">
      <c r="A913" s="44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6"/>
      <c r="AD913" s="45"/>
      <c r="AE913" s="45"/>
    </row>
    <row r="914">
      <c r="A914" s="44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6"/>
      <c r="AD914" s="45"/>
      <c r="AE914" s="45"/>
    </row>
    <row r="915">
      <c r="A915" s="44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6"/>
      <c r="AD915" s="45"/>
      <c r="AE915" s="45"/>
    </row>
    <row r="916">
      <c r="A916" s="44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6"/>
      <c r="AD916" s="45"/>
      <c r="AE916" s="45"/>
    </row>
    <row r="917">
      <c r="A917" s="44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6"/>
      <c r="AD917" s="45"/>
      <c r="AE917" s="45"/>
    </row>
    <row r="918">
      <c r="A918" s="44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6"/>
      <c r="AD918" s="45"/>
      <c r="AE918" s="45"/>
    </row>
    <row r="919">
      <c r="A919" s="44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6"/>
      <c r="AD919" s="45"/>
      <c r="AE919" s="45"/>
    </row>
    <row r="920">
      <c r="A920" s="44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6"/>
      <c r="AD920" s="45"/>
      <c r="AE920" s="45"/>
    </row>
    <row r="921">
      <c r="A921" s="44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6"/>
      <c r="AD921" s="45"/>
      <c r="AE921" s="45"/>
    </row>
    <row r="922">
      <c r="A922" s="44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6"/>
      <c r="AD922" s="45"/>
      <c r="AE922" s="45"/>
    </row>
    <row r="923">
      <c r="A923" s="44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6"/>
      <c r="AD923" s="45"/>
      <c r="AE923" s="45"/>
    </row>
    <row r="924">
      <c r="A924" s="44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6"/>
      <c r="AD924" s="45"/>
      <c r="AE924" s="45"/>
    </row>
    <row r="925">
      <c r="A925" s="44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6"/>
      <c r="AD925" s="45"/>
      <c r="AE925" s="45"/>
    </row>
    <row r="926">
      <c r="A926" s="44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6"/>
      <c r="AD926" s="45"/>
      <c r="AE926" s="45"/>
    </row>
    <row r="927">
      <c r="A927" s="44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6"/>
      <c r="AD927" s="45"/>
      <c r="AE927" s="45"/>
    </row>
    <row r="928">
      <c r="A928" s="44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6"/>
      <c r="AD928" s="45"/>
      <c r="AE928" s="45"/>
    </row>
    <row r="929">
      <c r="A929" s="44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6"/>
      <c r="AD929" s="45"/>
      <c r="AE929" s="45"/>
    </row>
    <row r="930">
      <c r="A930" s="44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6"/>
      <c r="AD930" s="45"/>
      <c r="AE930" s="45"/>
    </row>
    <row r="931">
      <c r="A931" s="44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6"/>
      <c r="AD931" s="45"/>
      <c r="AE931" s="45"/>
    </row>
    <row r="932">
      <c r="A932" s="44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6"/>
      <c r="AD932" s="45"/>
      <c r="AE932" s="45"/>
    </row>
    <row r="933">
      <c r="A933" s="44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6"/>
      <c r="AD933" s="45"/>
      <c r="AE933" s="45"/>
    </row>
    <row r="934">
      <c r="A934" s="44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6"/>
      <c r="AD934" s="45"/>
      <c r="AE934" s="45"/>
    </row>
    <row r="935">
      <c r="A935" s="44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6"/>
      <c r="AD935" s="45"/>
      <c r="AE935" s="45"/>
    </row>
    <row r="936">
      <c r="A936" s="44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6"/>
      <c r="AD936" s="45"/>
      <c r="AE936" s="45"/>
    </row>
    <row r="937">
      <c r="A937" s="44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6"/>
      <c r="AD937" s="45"/>
      <c r="AE937" s="45"/>
    </row>
    <row r="938">
      <c r="A938" s="44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6"/>
      <c r="AD938" s="45"/>
      <c r="AE938" s="45"/>
    </row>
    <row r="939">
      <c r="A939" s="44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6"/>
      <c r="AD939" s="45"/>
      <c r="AE939" s="45"/>
    </row>
    <row r="940">
      <c r="A940" s="44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6"/>
      <c r="AD940" s="45"/>
      <c r="AE940" s="45"/>
    </row>
    <row r="941">
      <c r="A941" s="44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6"/>
      <c r="AD941" s="45"/>
      <c r="AE941" s="45"/>
    </row>
    <row r="942">
      <c r="A942" s="44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6"/>
      <c r="AD942" s="45"/>
      <c r="AE942" s="45"/>
    </row>
    <row r="943">
      <c r="A943" s="44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6"/>
      <c r="AD943" s="45"/>
      <c r="AE943" s="45"/>
    </row>
    <row r="944">
      <c r="A944" s="44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6"/>
      <c r="AD944" s="45"/>
      <c r="AE944" s="45"/>
    </row>
    <row r="945">
      <c r="A945" s="44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6"/>
      <c r="AD945" s="45"/>
      <c r="AE945" s="45"/>
    </row>
    <row r="946">
      <c r="A946" s="44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6"/>
      <c r="AD946" s="45"/>
      <c r="AE946" s="45"/>
    </row>
    <row r="947">
      <c r="A947" s="44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6"/>
      <c r="AD947" s="45"/>
      <c r="AE947" s="45"/>
    </row>
    <row r="948">
      <c r="A948" s="44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6"/>
      <c r="AD948" s="45"/>
      <c r="AE948" s="45"/>
    </row>
    <row r="949">
      <c r="A949" s="44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6"/>
      <c r="AD949" s="45"/>
      <c r="AE949" s="45"/>
    </row>
    <row r="950">
      <c r="A950" s="44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6"/>
      <c r="AD950" s="45"/>
      <c r="AE950" s="45"/>
    </row>
    <row r="951">
      <c r="A951" s="44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6"/>
      <c r="AD951" s="45"/>
      <c r="AE951" s="45"/>
    </row>
    <row r="952">
      <c r="A952" s="44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6"/>
      <c r="AD952" s="45"/>
      <c r="AE952" s="45"/>
    </row>
    <row r="953">
      <c r="A953" s="44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6"/>
      <c r="AD953" s="45"/>
      <c r="AE953" s="45"/>
    </row>
    <row r="954">
      <c r="A954" s="44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6"/>
      <c r="AD954" s="45"/>
      <c r="AE954" s="45"/>
    </row>
    <row r="955">
      <c r="A955" s="44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6"/>
      <c r="AD955" s="45"/>
      <c r="AE955" s="45"/>
    </row>
    <row r="956">
      <c r="A956" s="44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6"/>
      <c r="AD956" s="45"/>
      <c r="AE956" s="45"/>
    </row>
    <row r="957">
      <c r="A957" s="44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6"/>
      <c r="AD957" s="45"/>
      <c r="AE957" s="45"/>
    </row>
    <row r="958">
      <c r="A958" s="44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6"/>
      <c r="AD958" s="45"/>
      <c r="AE958" s="45"/>
    </row>
    <row r="959">
      <c r="A959" s="44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6"/>
      <c r="AD959" s="45"/>
      <c r="AE959" s="45"/>
    </row>
    <row r="960">
      <c r="A960" s="44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6"/>
      <c r="AD960" s="45"/>
      <c r="AE960" s="45"/>
    </row>
    <row r="961">
      <c r="A961" s="44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6"/>
      <c r="AD961" s="45"/>
      <c r="AE961" s="45"/>
    </row>
    <row r="962">
      <c r="A962" s="44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6"/>
      <c r="AD962" s="45"/>
      <c r="AE962" s="45"/>
    </row>
    <row r="963">
      <c r="A963" s="44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6"/>
      <c r="AD963" s="45"/>
      <c r="AE963" s="45"/>
    </row>
    <row r="964">
      <c r="A964" s="44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6"/>
      <c r="AD964" s="45"/>
      <c r="AE964" s="45"/>
    </row>
    <row r="965">
      <c r="A965" s="44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6"/>
      <c r="AD965" s="45"/>
      <c r="AE965" s="45"/>
    </row>
    <row r="966">
      <c r="A966" s="44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6"/>
      <c r="AD966" s="45"/>
      <c r="AE966" s="45"/>
    </row>
    <row r="967">
      <c r="A967" s="44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6"/>
      <c r="AD967" s="45"/>
      <c r="AE967" s="45"/>
    </row>
    <row r="968">
      <c r="A968" s="44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6"/>
      <c r="AD968" s="45"/>
      <c r="AE968" s="45"/>
    </row>
    <row r="969">
      <c r="A969" s="44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6"/>
      <c r="AD969" s="45"/>
      <c r="AE969" s="45"/>
    </row>
    <row r="970">
      <c r="A970" s="44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6"/>
      <c r="AD970" s="45"/>
      <c r="AE970" s="45"/>
    </row>
    <row r="971">
      <c r="A971" s="44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6"/>
      <c r="AD971" s="45"/>
      <c r="AE971" s="45"/>
    </row>
    <row r="972">
      <c r="A972" s="44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6"/>
      <c r="AD972" s="45"/>
      <c r="AE972" s="45"/>
    </row>
    <row r="973">
      <c r="A973" s="44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6"/>
      <c r="AD973" s="45"/>
      <c r="AE973" s="45"/>
    </row>
    <row r="974">
      <c r="A974" s="44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6"/>
      <c r="AD974" s="45"/>
      <c r="AE974" s="45"/>
    </row>
    <row r="975">
      <c r="A975" s="44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6"/>
      <c r="AD975" s="45"/>
      <c r="AE975" s="45"/>
    </row>
    <row r="976">
      <c r="A976" s="44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6"/>
      <c r="AD976" s="45"/>
      <c r="AE976" s="45"/>
    </row>
    <row r="977">
      <c r="A977" s="44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6"/>
      <c r="AD977" s="45"/>
      <c r="AE977" s="45"/>
    </row>
    <row r="978">
      <c r="A978" s="44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6"/>
      <c r="AD978" s="45"/>
      <c r="AE978" s="45"/>
    </row>
    <row r="979">
      <c r="A979" s="44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6"/>
      <c r="AD979" s="45"/>
      <c r="AE979" s="45"/>
    </row>
    <row r="980">
      <c r="A980" s="44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6"/>
      <c r="AD980" s="45"/>
      <c r="AE980" s="45"/>
    </row>
    <row r="981">
      <c r="A981" s="44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6"/>
      <c r="AD981" s="45"/>
      <c r="AE981" s="45"/>
    </row>
    <row r="982">
      <c r="A982" s="44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6"/>
      <c r="AD982" s="45"/>
      <c r="AE982" s="45"/>
    </row>
    <row r="983">
      <c r="A983" s="44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6"/>
      <c r="AD983" s="45"/>
      <c r="AE983" s="45"/>
    </row>
    <row r="984">
      <c r="A984" s="44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6"/>
      <c r="AD984" s="45"/>
      <c r="AE984" s="45"/>
    </row>
    <row r="985">
      <c r="A985" s="44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6"/>
      <c r="AD985" s="45"/>
      <c r="AE985" s="45"/>
    </row>
    <row r="986">
      <c r="A986" s="44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6"/>
      <c r="AD986" s="45"/>
      <c r="AE986" s="45"/>
    </row>
    <row r="987">
      <c r="A987" s="44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6"/>
      <c r="AD987" s="45"/>
      <c r="AE987" s="45"/>
    </row>
    <row r="988">
      <c r="A988" s="44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6"/>
      <c r="AD988" s="45"/>
      <c r="AE988" s="45"/>
    </row>
    <row r="989">
      <c r="A989" s="44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6"/>
      <c r="AD989" s="45"/>
      <c r="AE989" s="45"/>
    </row>
    <row r="990">
      <c r="A990" s="44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6"/>
      <c r="AD990" s="45"/>
      <c r="AE990" s="45"/>
    </row>
    <row r="991">
      <c r="A991" s="44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6"/>
      <c r="AD991" s="45"/>
      <c r="AE991" s="45"/>
    </row>
    <row r="992">
      <c r="A992" s="44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6"/>
      <c r="AD992" s="45"/>
      <c r="AE992" s="45"/>
    </row>
    <row r="993">
      <c r="A993" s="44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6"/>
      <c r="AD993" s="45"/>
      <c r="AE993" s="45"/>
    </row>
    <row r="994">
      <c r="A994" s="44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6"/>
      <c r="AD994" s="45"/>
      <c r="AE994" s="45"/>
    </row>
    <row r="995">
      <c r="A995" s="44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6"/>
      <c r="AD995" s="45"/>
      <c r="AE995" s="45"/>
    </row>
    <row r="996">
      <c r="A996" s="44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6"/>
      <c r="AD996" s="45"/>
      <c r="AE996" s="45"/>
    </row>
    <row r="997">
      <c r="A997" s="44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6"/>
      <c r="AD997" s="45"/>
      <c r="AE997" s="45"/>
    </row>
    <row r="998">
      <c r="A998" s="44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6"/>
      <c r="AD998" s="45"/>
      <c r="AE998" s="45"/>
    </row>
    <row r="999">
      <c r="A999" s="44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6"/>
      <c r="AD999" s="45"/>
      <c r="AE999" s="45"/>
    </row>
    <row r="1000">
      <c r="A1000" s="44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6"/>
      <c r="AD1000" s="45"/>
      <c r="AE1000" s="45"/>
    </row>
  </sheetData>
  <hyperlinks>
    <hyperlink r:id="rId2" ref="C2"/>
    <hyperlink r:id="rId3" ref="D2"/>
    <hyperlink r:id="rId4" ref="G2"/>
    <hyperlink r:id="rId5" ref="H2"/>
    <hyperlink r:id="rId6" ref="I2"/>
    <hyperlink r:id="rId7" ref="J2"/>
    <hyperlink r:id="rId8" ref="K2"/>
    <hyperlink r:id="rId9" ref="L2"/>
    <hyperlink r:id="rId10" ref="M2"/>
    <hyperlink r:id="rId11" ref="N2"/>
    <hyperlink r:id="rId12" ref="O2"/>
    <hyperlink r:id="rId13" ref="P2"/>
    <hyperlink r:id="rId14" ref="Q2"/>
    <hyperlink r:id="rId15" ref="R2"/>
    <hyperlink r:id="rId16" ref="V2"/>
    <hyperlink r:id="rId17" ref="W2"/>
    <hyperlink r:id="rId18" ref="X2"/>
    <hyperlink r:id="rId19" ref="Y2"/>
    <hyperlink r:id="rId20" ref="Z2"/>
    <hyperlink r:id="rId21" ref="AA2"/>
    <hyperlink r:id="rId22" ref="AB2"/>
    <hyperlink r:id="rId23" ref="AC2"/>
    <hyperlink r:id="rId24" ref="C6"/>
    <hyperlink r:id="rId25" ref="D6"/>
    <hyperlink r:id="rId26" ref="E6"/>
    <hyperlink r:id="rId27" ref="F6"/>
    <hyperlink r:id="rId28" ref="G6"/>
    <hyperlink r:id="rId29" ref="H6"/>
    <hyperlink r:id="rId30" ref="I6"/>
    <hyperlink r:id="rId31" ref="J6"/>
    <hyperlink r:id="rId32" ref="K6"/>
    <hyperlink r:id="rId33" ref="L6"/>
    <hyperlink r:id="rId34" ref="M6"/>
    <hyperlink r:id="rId35" ref="N6"/>
    <hyperlink r:id="rId36" ref="O6"/>
    <hyperlink r:id="rId37" ref="P6"/>
    <hyperlink r:id="rId38" ref="Q6"/>
    <hyperlink r:id="rId39" ref="R6"/>
    <hyperlink r:id="rId40" ref="V6"/>
    <hyperlink r:id="rId41" ref="W6"/>
    <hyperlink r:id="rId42" ref="X6"/>
    <hyperlink r:id="rId43" ref="Y6"/>
    <hyperlink r:id="rId44" ref="Z6"/>
    <hyperlink r:id="rId45" ref="AA6"/>
    <hyperlink r:id="rId46" ref="AB6"/>
    <hyperlink r:id="rId47" ref="AC6"/>
  </hyperlinks>
  <drawing r:id="rId48"/>
  <legacyDrawing r:id="rId49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563C1"/>
    <pageSetUpPr fitToPage="1"/>
  </sheetPr>
  <sheetViews>
    <sheetView workbookViewId="0"/>
  </sheetViews>
  <sheetFormatPr customHeight="1" defaultColWidth="14.43" defaultRowHeight="15.0"/>
  <cols>
    <col customWidth="1" min="1" max="1" width="18.43"/>
    <col customWidth="1" min="2" max="2" width="31.86"/>
    <col customWidth="1" min="3" max="3" width="13.14"/>
    <col customWidth="1" min="4" max="4" width="14.86"/>
    <col customWidth="1" min="5" max="5" width="14.43"/>
    <col customWidth="1" min="6" max="6" width="14.0"/>
    <col customWidth="1" min="7" max="7" width="16.57"/>
    <col customWidth="1" min="8" max="8" width="12.14"/>
    <col customWidth="1" min="9" max="9" width="14.86"/>
    <col customWidth="1" min="11" max="11" width="13.86"/>
    <col customWidth="1" min="12" max="12" width="13.29"/>
  </cols>
  <sheetData>
    <row r="1" ht="16.5">
      <c r="A1" s="19"/>
      <c r="B1" s="20" t="s">
        <v>760</v>
      </c>
      <c r="C1" s="20"/>
      <c r="D1" s="20"/>
      <c r="E1" s="21"/>
      <c r="F1" s="21"/>
      <c r="G1" s="66"/>
      <c r="H1" s="21"/>
      <c r="J1" s="45"/>
      <c r="K1" s="21"/>
      <c r="L1" s="21"/>
      <c r="M1" s="46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>
      <c r="A2" s="19"/>
      <c r="B2" s="24" t="s">
        <v>111</v>
      </c>
      <c r="C2" s="25" t="s">
        <v>761</v>
      </c>
      <c r="D2" s="25" t="s">
        <v>762</v>
      </c>
      <c r="E2" s="25" t="s">
        <v>763</v>
      </c>
      <c r="F2" s="25" t="s">
        <v>764</v>
      </c>
      <c r="G2" s="25" t="s">
        <v>765</v>
      </c>
      <c r="H2" s="25" t="s">
        <v>766</v>
      </c>
      <c r="I2" s="25" t="s">
        <v>767</v>
      </c>
      <c r="J2" s="25" t="s">
        <v>286</v>
      </c>
      <c r="K2" s="25" t="s">
        <v>768</v>
      </c>
      <c r="L2" s="25" t="s">
        <v>769</v>
      </c>
      <c r="M2" s="52" t="str">
        <f>HYPERLINK("https://www.congress.gov/bill/115th-congress/house-bill/1","HR 1")</f>
        <v>HR 1</v>
      </c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>
      <c r="A3" s="19"/>
      <c r="B3" s="24" t="s">
        <v>2</v>
      </c>
      <c r="C3" s="30" t="s">
        <v>135</v>
      </c>
      <c r="D3" s="30" t="s">
        <v>135</v>
      </c>
      <c r="E3" s="30" t="s">
        <v>135</v>
      </c>
      <c r="F3" s="30" t="s">
        <v>135</v>
      </c>
      <c r="G3" s="30" t="s">
        <v>135</v>
      </c>
      <c r="H3" s="30" t="s">
        <v>135</v>
      </c>
      <c r="I3" s="30" t="s">
        <v>135</v>
      </c>
      <c r="J3" s="30" t="s">
        <v>135</v>
      </c>
      <c r="K3" s="30" t="s">
        <v>135</v>
      </c>
      <c r="L3" s="30" t="s">
        <v>135</v>
      </c>
      <c r="M3" s="31" t="s">
        <v>135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>
      <c r="A4" s="19"/>
      <c r="B4" s="24" t="s">
        <v>137</v>
      </c>
      <c r="C4" s="30">
        <v>54.0</v>
      </c>
      <c r="D4" s="30">
        <v>63.0</v>
      </c>
      <c r="E4" s="30">
        <v>111.0</v>
      </c>
      <c r="F4" s="30">
        <v>118.0</v>
      </c>
      <c r="G4" s="30" t="s">
        <v>770</v>
      </c>
      <c r="H4" s="30">
        <v>156.0</v>
      </c>
      <c r="I4" s="30">
        <v>213.0</v>
      </c>
      <c r="J4" s="30">
        <v>249.0</v>
      </c>
      <c r="K4" s="30">
        <v>277.0</v>
      </c>
      <c r="L4" s="30" t="s">
        <v>770</v>
      </c>
      <c r="M4" s="55">
        <v>323.0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>
      <c r="A5" s="19"/>
      <c r="B5" s="24" t="s">
        <v>4</v>
      </c>
      <c r="C5" s="30" t="s">
        <v>771</v>
      </c>
      <c r="D5" s="30" t="s">
        <v>771</v>
      </c>
      <c r="E5" s="30" t="s">
        <v>771</v>
      </c>
      <c r="F5" s="30" t="s">
        <v>771</v>
      </c>
      <c r="G5" s="30" t="s">
        <v>771</v>
      </c>
      <c r="H5" s="30" t="s">
        <v>771</v>
      </c>
      <c r="I5" s="30" t="s">
        <v>771</v>
      </c>
      <c r="J5" s="30" t="s">
        <v>297</v>
      </c>
      <c r="K5" s="30" t="s">
        <v>771</v>
      </c>
      <c r="L5" s="30" t="s">
        <v>297</v>
      </c>
      <c r="M5" s="55" t="s">
        <v>297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>
      <c r="A6" s="19"/>
      <c r="B6" s="24" t="s">
        <v>5</v>
      </c>
      <c r="C6" s="35">
        <v>42773.0</v>
      </c>
      <c r="D6" s="35">
        <v>42779.0</v>
      </c>
      <c r="E6" s="35">
        <v>42832.0</v>
      </c>
      <c r="F6" s="35">
        <v>42857.0</v>
      </c>
      <c r="G6" s="35">
        <v>42915.0</v>
      </c>
      <c r="H6" s="35">
        <v>42926.0</v>
      </c>
      <c r="I6" s="35">
        <v>43013.0</v>
      </c>
      <c r="J6" s="35">
        <v>43032.0</v>
      </c>
      <c r="K6" s="35">
        <v>43055.0</v>
      </c>
      <c r="L6" s="35">
        <v>43074.0</v>
      </c>
      <c r="M6" s="58">
        <v>43089.0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>
      <c r="A7" s="19"/>
      <c r="B7" s="24" t="s">
        <v>6</v>
      </c>
      <c r="C7" s="32" t="s">
        <v>772</v>
      </c>
      <c r="D7" s="32" t="s">
        <v>773</v>
      </c>
      <c r="E7" s="32" t="s">
        <v>774</v>
      </c>
      <c r="F7" s="32" t="s">
        <v>775</v>
      </c>
      <c r="G7" s="32" t="str">
        <f>HYPERLINK("https://www.agriculture.senate.gov/hearings/business-meeting-june-29","16-5")</f>
        <v>16-5</v>
      </c>
      <c r="H7" s="32" t="s">
        <v>776</v>
      </c>
      <c r="I7" s="32" t="s">
        <v>777</v>
      </c>
      <c r="J7" s="33" t="str">
        <f>HYPERLINK("https://www.senate.gov/legislative/LIS/roll_call_lists/roll_call_vote_cfm.cfm?congress=115&amp;session=1&amp;vote=00249","51-50")</f>
        <v>51-50</v>
      </c>
      <c r="K7" s="32" t="s">
        <v>778</v>
      </c>
      <c r="L7" s="59" t="str">
        <f>HYPERLINK("https://www.banking.senate.gov/public/index.cfm/hearings?ID=3EF210F2-21E7-4187-8559-6C55DBED2B3E","16-7")</f>
        <v>16-7</v>
      </c>
      <c r="M7" s="60" t="str">
        <f>HYPERLINK("https://www.senate.gov/legislative/LIS/roll_call_lists/roll_call_vote_cfm.cfm?congress=115&amp;session=1&amp;vote=00323","51-48")</f>
        <v>51-48</v>
      </c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>
      <c r="A8" s="37" t="s">
        <v>315</v>
      </c>
      <c r="B8" s="38"/>
      <c r="C8" s="38"/>
      <c r="D8" s="38"/>
      <c r="E8" s="38"/>
      <c r="F8" s="38"/>
      <c r="G8" s="42"/>
      <c r="H8" s="38"/>
      <c r="I8" s="42"/>
      <c r="J8" s="39"/>
      <c r="K8" s="38"/>
      <c r="L8" s="42"/>
      <c r="M8" s="61"/>
      <c r="N8" s="39" t="s">
        <v>185</v>
      </c>
      <c r="O8" s="39" t="s">
        <v>186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</row>
    <row r="9">
      <c r="A9" s="19"/>
      <c r="B9" s="41" t="s">
        <v>779</v>
      </c>
      <c r="C9" s="30" t="s">
        <v>109</v>
      </c>
      <c r="D9" s="30" t="s">
        <v>334</v>
      </c>
      <c r="E9" s="30" t="s">
        <v>334</v>
      </c>
      <c r="F9" s="30" t="s">
        <v>334</v>
      </c>
      <c r="G9" s="30" t="s">
        <v>334</v>
      </c>
      <c r="H9" s="30" t="s">
        <v>334</v>
      </c>
      <c r="I9" s="30" t="s">
        <v>334</v>
      </c>
      <c r="J9" s="30" t="s">
        <v>334</v>
      </c>
      <c r="K9" s="30" t="s">
        <v>334</v>
      </c>
      <c r="L9" s="30" t="s">
        <v>334</v>
      </c>
      <c r="M9" s="31" t="s">
        <v>334</v>
      </c>
      <c r="N9" s="45">
        <f t="shared" ref="N9:N11" si="1">COUNTIF(C9:M9,"Y")</f>
        <v>1</v>
      </c>
      <c r="O9" s="45">
        <f t="shared" ref="O9:O11" si="2">COUNTIF(C9:M9,"N")</f>
        <v>0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</row>
    <row r="10">
      <c r="A10" s="19"/>
      <c r="B10" s="41" t="s">
        <v>780</v>
      </c>
      <c r="C10" s="30" t="s">
        <v>334</v>
      </c>
      <c r="D10" s="30" t="s">
        <v>109</v>
      </c>
      <c r="E10" s="30" t="s">
        <v>109</v>
      </c>
      <c r="F10" s="30" t="s">
        <v>109</v>
      </c>
      <c r="G10" s="30" t="s">
        <v>109</v>
      </c>
      <c r="H10" s="30" t="s">
        <v>109</v>
      </c>
      <c r="I10" s="30" t="s">
        <v>109</v>
      </c>
      <c r="J10" s="67" t="s">
        <v>109</v>
      </c>
      <c r="K10" s="30" t="s">
        <v>109</v>
      </c>
      <c r="L10" s="30" t="s">
        <v>334</v>
      </c>
      <c r="M10" s="68" t="s">
        <v>109</v>
      </c>
      <c r="N10" s="45">
        <f t="shared" si="1"/>
        <v>9</v>
      </c>
      <c r="O10" s="45">
        <f t="shared" si="2"/>
        <v>0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</row>
    <row r="11">
      <c r="A11" s="19"/>
      <c r="B11" s="41" t="s">
        <v>781</v>
      </c>
      <c r="C11" s="30" t="s">
        <v>109</v>
      </c>
      <c r="D11" s="30" t="s">
        <v>109</v>
      </c>
      <c r="E11" s="30" t="s">
        <v>109</v>
      </c>
      <c r="F11" s="30" t="s">
        <v>109</v>
      </c>
      <c r="G11" s="30" t="s">
        <v>334</v>
      </c>
      <c r="H11" s="30" t="s">
        <v>109</v>
      </c>
      <c r="I11" s="30" t="s">
        <v>109</v>
      </c>
      <c r="J11" s="67" t="s">
        <v>109</v>
      </c>
      <c r="K11" s="30" t="s">
        <v>109</v>
      </c>
      <c r="L11" s="30" t="s">
        <v>109</v>
      </c>
      <c r="M11" s="68" t="s">
        <v>109</v>
      </c>
      <c r="N11" s="45">
        <f t="shared" si="1"/>
        <v>10</v>
      </c>
      <c r="O11" s="45">
        <f t="shared" si="2"/>
        <v>0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>
      <c r="A12" s="37" t="s">
        <v>323</v>
      </c>
      <c r="B12" s="38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42"/>
      <c r="O12" s="42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>
      <c r="A13" s="19"/>
      <c r="B13" s="41" t="s">
        <v>782</v>
      </c>
      <c r="C13" s="30" t="s">
        <v>109</v>
      </c>
      <c r="D13" s="30" t="s">
        <v>109</v>
      </c>
      <c r="E13" s="30" t="s">
        <v>109</v>
      </c>
      <c r="F13" s="30" t="s">
        <v>109</v>
      </c>
      <c r="G13" s="30" t="s">
        <v>334</v>
      </c>
      <c r="H13" s="30" t="s">
        <v>204</v>
      </c>
      <c r="I13" s="30" t="s">
        <v>109</v>
      </c>
      <c r="J13" s="67" t="s">
        <v>109</v>
      </c>
      <c r="K13" s="30" t="s">
        <v>109</v>
      </c>
      <c r="L13" s="30" t="s">
        <v>334</v>
      </c>
      <c r="M13" s="68" t="s">
        <v>109</v>
      </c>
      <c r="N13" s="45">
        <f t="shared" ref="N13:N14" si="3">COUNTIF(C13:M13,"Y")</f>
        <v>8</v>
      </c>
      <c r="O13" s="45">
        <f t="shared" ref="O13:O14" si="4">COUNTIF(C13:M13,"N")</f>
        <v>0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>
      <c r="A14" s="19"/>
      <c r="B14" s="41" t="s">
        <v>783</v>
      </c>
      <c r="C14" s="30" t="s">
        <v>98</v>
      </c>
      <c r="D14" s="30" t="s">
        <v>109</v>
      </c>
      <c r="E14" s="30" t="s">
        <v>109</v>
      </c>
      <c r="F14" s="30" t="s">
        <v>109</v>
      </c>
      <c r="G14" s="30" t="s">
        <v>334</v>
      </c>
      <c r="H14" s="30" t="s">
        <v>204</v>
      </c>
      <c r="I14" s="30" t="s">
        <v>109</v>
      </c>
      <c r="J14" s="67" t="s">
        <v>109</v>
      </c>
      <c r="K14" s="30" t="s">
        <v>109</v>
      </c>
      <c r="L14" s="30" t="s">
        <v>334</v>
      </c>
      <c r="M14" s="68" t="s">
        <v>109</v>
      </c>
      <c r="N14" s="45">
        <f t="shared" si="3"/>
        <v>7</v>
      </c>
      <c r="O14" s="45">
        <f t="shared" si="4"/>
        <v>1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>
      <c r="A15" s="37" t="s">
        <v>325</v>
      </c>
      <c r="B15" s="38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2"/>
      <c r="O15" s="42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>
      <c r="A16" s="19"/>
      <c r="B16" s="41" t="s">
        <v>784</v>
      </c>
      <c r="C16" s="30" t="s">
        <v>109</v>
      </c>
      <c r="D16" s="30" t="s">
        <v>109</v>
      </c>
      <c r="E16" s="30" t="s">
        <v>109</v>
      </c>
      <c r="F16" s="30" t="s">
        <v>109</v>
      </c>
      <c r="G16" s="30" t="s">
        <v>334</v>
      </c>
      <c r="H16" s="30" t="s">
        <v>109</v>
      </c>
      <c r="I16" s="30" t="s">
        <v>109</v>
      </c>
      <c r="J16" s="67" t="s">
        <v>109</v>
      </c>
      <c r="K16" s="30" t="s">
        <v>109</v>
      </c>
      <c r="L16" s="30" t="s">
        <v>334</v>
      </c>
      <c r="M16" s="68" t="s">
        <v>109</v>
      </c>
      <c r="N16" s="45">
        <f t="shared" ref="N16:N17" si="5">COUNTIF(C16:M16,"Y")</f>
        <v>9</v>
      </c>
      <c r="O16" s="45">
        <f t="shared" ref="O16:O17" si="6">COUNTIF(C16:M16,"N")</f>
        <v>0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>
      <c r="A17" s="19"/>
      <c r="B17" s="41" t="s">
        <v>785</v>
      </c>
      <c r="C17" s="30" t="s">
        <v>109</v>
      </c>
      <c r="D17" s="30" t="s">
        <v>109</v>
      </c>
      <c r="E17" s="30" t="s">
        <v>109</v>
      </c>
      <c r="F17" s="30" t="s">
        <v>109</v>
      </c>
      <c r="G17" s="30" t="s">
        <v>334</v>
      </c>
      <c r="H17" s="30" t="s">
        <v>109</v>
      </c>
      <c r="I17" s="30" t="s">
        <v>109</v>
      </c>
      <c r="J17" s="67" t="s">
        <v>109</v>
      </c>
      <c r="K17" s="30" t="s">
        <v>109</v>
      </c>
      <c r="L17" s="30" t="s">
        <v>334</v>
      </c>
      <c r="M17" s="68" t="s">
        <v>204</v>
      </c>
      <c r="N17" s="45">
        <f t="shared" si="5"/>
        <v>8</v>
      </c>
      <c r="O17" s="45">
        <f t="shared" si="6"/>
        <v>0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>
      <c r="A18" s="37" t="s">
        <v>335</v>
      </c>
      <c r="B18" s="38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42"/>
      <c r="O18" s="42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>
      <c r="A19" s="19"/>
      <c r="B19" s="41" t="s">
        <v>786</v>
      </c>
      <c r="C19" s="30" t="s">
        <v>109</v>
      </c>
      <c r="D19" s="30" t="s">
        <v>109</v>
      </c>
      <c r="E19" s="30" t="s">
        <v>109</v>
      </c>
      <c r="F19" s="30" t="s">
        <v>109</v>
      </c>
      <c r="G19" s="30" t="s">
        <v>109</v>
      </c>
      <c r="H19" s="30" t="s">
        <v>109</v>
      </c>
      <c r="I19" s="30" t="s">
        <v>109</v>
      </c>
      <c r="J19" s="67" t="s">
        <v>109</v>
      </c>
      <c r="K19" s="30" t="s">
        <v>109</v>
      </c>
      <c r="L19" s="30" t="s">
        <v>334</v>
      </c>
      <c r="M19" s="68" t="s">
        <v>109</v>
      </c>
      <c r="N19" s="45">
        <f t="shared" ref="N19:N20" si="7">COUNTIF(C19:M19,"Y")</f>
        <v>10</v>
      </c>
      <c r="O19" s="45">
        <f t="shared" ref="O19:O20" si="8">COUNTIF(C19:M19,"N")</f>
        <v>0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>
      <c r="A20" s="19"/>
      <c r="B20" s="41" t="s">
        <v>787</v>
      </c>
      <c r="C20" s="30" t="s">
        <v>109</v>
      </c>
      <c r="D20" s="30" t="s">
        <v>109</v>
      </c>
      <c r="E20" s="30" t="s">
        <v>109</v>
      </c>
      <c r="F20" s="30" t="s">
        <v>109</v>
      </c>
      <c r="G20" s="30" t="s">
        <v>334</v>
      </c>
      <c r="H20" s="30" t="s">
        <v>109</v>
      </c>
      <c r="I20" s="30" t="s">
        <v>109</v>
      </c>
      <c r="J20" s="67" t="s">
        <v>109</v>
      </c>
      <c r="K20" s="30" t="s">
        <v>109</v>
      </c>
      <c r="L20" s="30" t="s">
        <v>109</v>
      </c>
      <c r="M20" s="68" t="s">
        <v>109</v>
      </c>
      <c r="N20" s="45">
        <f t="shared" si="7"/>
        <v>10</v>
      </c>
      <c r="O20" s="45">
        <f t="shared" si="8"/>
        <v>0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>
      <c r="A21" s="37" t="s">
        <v>339</v>
      </c>
      <c r="B21" s="38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2"/>
      <c r="O21" s="42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>
      <c r="A22" s="19"/>
      <c r="B22" s="41" t="s">
        <v>788</v>
      </c>
      <c r="C22" s="30" t="s">
        <v>98</v>
      </c>
      <c r="D22" s="30" t="s">
        <v>98</v>
      </c>
      <c r="E22" s="30" t="s">
        <v>98</v>
      </c>
      <c r="F22" s="30" t="s">
        <v>98</v>
      </c>
      <c r="G22" s="30" t="s">
        <v>334</v>
      </c>
      <c r="H22" s="30" t="s">
        <v>98</v>
      </c>
      <c r="I22" s="30" t="s">
        <v>98</v>
      </c>
      <c r="J22" s="67" t="s">
        <v>98</v>
      </c>
      <c r="K22" s="30" t="s">
        <v>98</v>
      </c>
      <c r="L22" s="30" t="s">
        <v>334</v>
      </c>
      <c r="M22" s="68" t="s">
        <v>98</v>
      </c>
      <c r="N22" s="45">
        <f t="shared" ref="N22:N23" si="9">COUNTIF(C22:M22,"Y")</f>
        <v>0</v>
      </c>
      <c r="O22" s="45">
        <f t="shared" ref="O22:O23" si="10">COUNTIF(C22:M22,"N")</f>
        <v>9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>
      <c r="A23" s="19"/>
      <c r="B23" s="41" t="s">
        <v>789</v>
      </c>
      <c r="C23" s="30" t="s">
        <v>98</v>
      </c>
      <c r="D23" s="30" t="s">
        <v>98</v>
      </c>
      <c r="E23" s="30" t="s">
        <v>98</v>
      </c>
      <c r="F23" s="30" t="s">
        <v>98</v>
      </c>
      <c r="G23" s="30" t="s">
        <v>334</v>
      </c>
      <c r="H23" s="30" t="s">
        <v>98</v>
      </c>
      <c r="I23" s="30" t="s">
        <v>98</v>
      </c>
      <c r="J23" s="67" t="s">
        <v>98</v>
      </c>
      <c r="K23" s="30" t="s">
        <v>98</v>
      </c>
      <c r="L23" s="30" t="s">
        <v>334</v>
      </c>
      <c r="M23" s="68" t="s">
        <v>98</v>
      </c>
      <c r="N23" s="45">
        <f t="shared" si="9"/>
        <v>0</v>
      </c>
      <c r="O23" s="45">
        <f t="shared" si="10"/>
        <v>9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>
      <c r="A24" s="37" t="s">
        <v>392</v>
      </c>
      <c r="B24" s="38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42"/>
      <c r="O24" s="42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>
      <c r="A25" s="19"/>
      <c r="B25" s="41" t="s">
        <v>790</v>
      </c>
      <c r="C25" s="30" t="s">
        <v>109</v>
      </c>
      <c r="D25" s="30" t="s">
        <v>109</v>
      </c>
      <c r="E25" s="30" t="s">
        <v>109</v>
      </c>
      <c r="F25" s="30" t="s">
        <v>109</v>
      </c>
      <c r="G25" s="30" t="s">
        <v>334</v>
      </c>
      <c r="H25" s="30" t="s">
        <v>109</v>
      </c>
      <c r="I25" s="30" t="s">
        <v>109</v>
      </c>
      <c r="J25" s="67" t="s">
        <v>109</v>
      </c>
      <c r="K25" s="30" t="s">
        <v>109</v>
      </c>
      <c r="L25" s="30" t="s">
        <v>334</v>
      </c>
      <c r="M25" s="68" t="s">
        <v>109</v>
      </c>
      <c r="N25" s="45">
        <f t="shared" ref="N25:N26" si="11">COUNTIF(C25:M25,"Y")</f>
        <v>9</v>
      </c>
      <c r="O25" s="45">
        <f t="shared" ref="O25:O26" si="12">COUNTIF(C25:M25,"N")</f>
        <v>0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>
      <c r="A26" s="19"/>
      <c r="B26" s="41" t="s">
        <v>791</v>
      </c>
      <c r="C26" s="30" t="s">
        <v>98</v>
      </c>
      <c r="D26" s="30" t="s">
        <v>98</v>
      </c>
      <c r="E26" s="30" t="s">
        <v>98</v>
      </c>
      <c r="F26" s="30" t="s">
        <v>109</v>
      </c>
      <c r="G26" s="30" t="s">
        <v>109</v>
      </c>
      <c r="H26" s="30" t="s">
        <v>98</v>
      </c>
      <c r="I26" s="30" t="s">
        <v>109</v>
      </c>
      <c r="J26" s="67" t="s">
        <v>98</v>
      </c>
      <c r="K26" s="30" t="s">
        <v>98</v>
      </c>
      <c r="L26" s="30" t="s">
        <v>334</v>
      </c>
      <c r="M26" s="68" t="s">
        <v>98</v>
      </c>
      <c r="N26" s="45">
        <f t="shared" si="11"/>
        <v>3</v>
      </c>
      <c r="O26" s="45">
        <f t="shared" si="12"/>
        <v>7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>
      <c r="A27" s="37" t="s">
        <v>398</v>
      </c>
      <c r="B27" s="38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2"/>
      <c r="O27" s="42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>
      <c r="A28" s="19"/>
      <c r="B28" s="41" t="s">
        <v>792</v>
      </c>
      <c r="C28" s="30" t="s">
        <v>98</v>
      </c>
      <c r="D28" s="30" t="s">
        <v>98</v>
      </c>
      <c r="E28" s="30" t="s">
        <v>98</v>
      </c>
      <c r="F28" s="30" t="s">
        <v>98</v>
      </c>
      <c r="G28" s="30" t="s">
        <v>334</v>
      </c>
      <c r="H28" s="30" t="s">
        <v>98</v>
      </c>
      <c r="I28" s="30" t="s">
        <v>98</v>
      </c>
      <c r="J28" s="67" t="s">
        <v>98</v>
      </c>
      <c r="K28" s="30" t="s">
        <v>98</v>
      </c>
      <c r="L28" s="30" t="s">
        <v>334</v>
      </c>
      <c r="M28" s="68" t="s">
        <v>98</v>
      </c>
      <c r="N28" s="45">
        <f t="shared" ref="N28:N29" si="13">COUNTIF(C28:M28,"Y")</f>
        <v>0</v>
      </c>
      <c r="O28" s="45">
        <f t="shared" ref="O28:O29" si="14">COUNTIF(C28:M28,"N")</f>
        <v>9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>
      <c r="A29" s="19"/>
      <c r="B29" s="41" t="s">
        <v>794</v>
      </c>
      <c r="C29" s="30" t="s">
        <v>98</v>
      </c>
      <c r="D29" s="30" t="s">
        <v>98</v>
      </c>
      <c r="E29" s="30" t="s">
        <v>98</v>
      </c>
      <c r="F29" s="30" t="s">
        <v>98</v>
      </c>
      <c r="G29" s="30" t="s">
        <v>334</v>
      </c>
      <c r="H29" s="30" t="s">
        <v>98</v>
      </c>
      <c r="I29" s="30" t="s">
        <v>98</v>
      </c>
      <c r="J29" s="67" t="s">
        <v>98</v>
      </c>
      <c r="K29" s="30" t="s">
        <v>98</v>
      </c>
      <c r="L29" s="30" t="s">
        <v>334</v>
      </c>
      <c r="M29" s="68" t="s">
        <v>98</v>
      </c>
      <c r="N29" s="45">
        <f t="shared" si="13"/>
        <v>0</v>
      </c>
      <c r="O29" s="45">
        <f t="shared" si="14"/>
        <v>9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>
      <c r="A30" s="37" t="s">
        <v>404</v>
      </c>
      <c r="B30" s="38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42"/>
      <c r="O30" s="42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>
      <c r="A31" s="19"/>
      <c r="B31" s="41" t="s">
        <v>795</v>
      </c>
      <c r="C31" s="30" t="s">
        <v>98</v>
      </c>
      <c r="D31" s="30" t="s">
        <v>98</v>
      </c>
      <c r="E31" s="30" t="s">
        <v>98</v>
      </c>
      <c r="F31" s="30" t="s">
        <v>98</v>
      </c>
      <c r="G31" s="30" t="s">
        <v>334</v>
      </c>
      <c r="H31" s="30" t="s">
        <v>98</v>
      </c>
      <c r="I31" s="30" t="s">
        <v>109</v>
      </c>
      <c r="J31" s="67" t="s">
        <v>98</v>
      </c>
      <c r="K31" s="30" t="s">
        <v>98</v>
      </c>
      <c r="L31" s="30" t="s">
        <v>334</v>
      </c>
      <c r="M31" s="68" t="s">
        <v>98</v>
      </c>
      <c r="N31" s="45">
        <f t="shared" ref="N31:N32" si="15">COUNTIF(C31:M31,"Y")</f>
        <v>1</v>
      </c>
      <c r="O31" s="45">
        <f t="shared" ref="O31:O32" si="16">COUNTIF(C31:M31,"N")</f>
        <v>8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>
      <c r="A32" s="19"/>
      <c r="B32" s="41" t="s">
        <v>803</v>
      </c>
      <c r="C32" s="30" t="s">
        <v>98</v>
      </c>
      <c r="D32" s="30" t="s">
        <v>98</v>
      </c>
      <c r="E32" s="30" t="s">
        <v>98</v>
      </c>
      <c r="F32" s="30" t="s">
        <v>109</v>
      </c>
      <c r="G32" s="30" t="s">
        <v>334</v>
      </c>
      <c r="H32" s="30" t="s">
        <v>109</v>
      </c>
      <c r="I32" s="30" t="s">
        <v>109</v>
      </c>
      <c r="J32" s="67" t="s">
        <v>98</v>
      </c>
      <c r="K32" s="30" t="s">
        <v>98</v>
      </c>
      <c r="L32" s="30" t="s">
        <v>334</v>
      </c>
      <c r="M32" s="68" t="s">
        <v>98</v>
      </c>
      <c r="N32" s="45">
        <f t="shared" si="15"/>
        <v>3</v>
      </c>
      <c r="O32" s="45">
        <f t="shared" si="16"/>
        <v>6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>
      <c r="A33" s="37" t="s">
        <v>406</v>
      </c>
      <c r="B33" s="38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2"/>
      <c r="O33" s="42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>
      <c r="A34" s="19"/>
      <c r="B34" s="41" t="s">
        <v>817</v>
      </c>
      <c r="C34" s="30" t="s">
        <v>98</v>
      </c>
      <c r="D34" s="30" t="s">
        <v>98</v>
      </c>
      <c r="E34" s="30" t="s">
        <v>98</v>
      </c>
      <c r="F34" s="30" t="s">
        <v>109</v>
      </c>
      <c r="G34" s="30" t="s">
        <v>334</v>
      </c>
      <c r="H34" s="30" t="s">
        <v>98</v>
      </c>
      <c r="I34" s="30" t="s">
        <v>109</v>
      </c>
      <c r="J34" s="67" t="s">
        <v>98</v>
      </c>
      <c r="K34" s="30" t="s">
        <v>98</v>
      </c>
      <c r="L34" s="30" t="s">
        <v>334</v>
      </c>
      <c r="M34" s="68" t="s">
        <v>98</v>
      </c>
      <c r="N34" s="45">
        <f t="shared" ref="N34:N35" si="17">COUNTIF(C34:M34,"Y")</f>
        <v>2</v>
      </c>
      <c r="O34" s="45">
        <f t="shared" ref="O34:O35" si="18">COUNTIF(C34:M34,"N")</f>
        <v>7</v>
      </c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>
      <c r="A35" s="19"/>
      <c r="B35" s="41" t="s">
        <v>835</v>
      </c>
      <c r="C35" s="30" t="s">
        <v>109</v>
      </c>
      <c r="D35" s="30" t="s">
        <v>109</v>
      </c>
      <c r="E35" s="30" t="s">
        <v>109</v>
      </c>
      <c r="F35" s="30" t="s">
        <v>109</v>
      </c>
      <c r="G35" s="30" t="s">
        <v>334</v>
      </c>
      <c r="H35" s="30" t="s">
        <v>109</v>
      </c>
      <c r="I35" s="30" t="s">
        <v>109</v>
      </c>
      <c r="J35" s="67" t="s">
        <v>109</v>
      </c>
      <c r="K35" s="30" t="s">
        <v>109</v>
      </c>
      <c r="L35" s="30" t="s">
        <v>334</v>
      </c>
      <c r="M35" s="68" t="s">
        <v>109</v>
      </c>
      <c r="N35" s="45">
        <f t="shared" si="17"/>
        <v>9</v>
      </c>
      <c r="O35" s="45">
        <f t="shared" si="18"/>
        <v>0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</row>
    <row r="36">
      <c r="A36" s="37" t="s">
        <v>431</v>
      </c>
      <c r="B36" s="38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2"/>
      <c r="O36" s="42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>
      <c r="A37" s="19"/>
      <c r="B37" s="41" t="s">
        <v>853</v>
      </c>
      <c r="C37" s="30" t="s">
        <v>109</v>
      </c>
      <c r="D37" s="30" t="s">
        <v>109</v>
      </c>
      <c r="E37" s="30" t="s">
        <v>109</v>
      </c>
      <c r="F37" s="30" t="s">
        <v>109</v>
      </c>
      <c r="G37" s="30" t="s">
        <v>109</v>
      </c>
      <c r="H37" s="30" t="s">
        <v>109</v>
      </c>
      <c r="I37" s="30" t="s">
        <v>109</v>
      </c>
      <c r="J37" s="67" t="s">
        <v>109</v>
      </c>
      <c r="K37" s="30" t="s">
        <v>109</v>
      </c>
      <c r="L37" s="30" t="s">
        <v>109</v>
      </c>
      <c r="M37" s="68" t="s">
        <v>109</v>
      </c>
      <c r="N37" s="45">
        <f t="shared" ref="N37:N38" si="19">COUNTIF(C37:M37,"Y")</f>
        <v>11</v>
      </c>
      <c r="O37" s="45">
        <f t="shared" ref="O37:O38" si="20">COUNTIF(C37:M37,"N")</f>
        <v>0</v>
      </c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>
      <c r="A38" s="19"/>
      <c r="B38" s="41" t="s">
        <v>868</v>
      </c>
      <c r="C38" s="30" t="s">
        <v>109</v>
      </c>
      <c r="D38" s="30" t="s">
        <v>109</v>
      </c>
      <c r="E38" s="30" t="s">
        <v>204</v>
      </c>
      <c r="F38" s="30" t="s">
        <v>204</v>
      </c>
      <c r="G38" s="30" t="s">
        <v>334</v>
      </c>
      <c r="H38" s="30" t="s">
        <v>109</v>
      </c>
      <c r="I38" s="30" t="s">
        <v>109</v>
      </c>
      <c r="J38" s="67" t="s">
        <v>109</v>
      </c>
      <c r="K38" s="30" t="s">
        <v>109</v>
      </c>
      <c r="L38" s="30" t="s">
        <v>334</v>
      </c>
      <c r="M38" s="68" t="s">
        <v>109</v>
      </c>
      <c r="N38" s="45">
        <f t="shared" si="19"/>
        <v>7</v>
      </c>
      <c r="O38" s="45">
        <f t="shared" si="20"/>
        <v>0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>
      <c r="A39" s="37" t="s">
        <v>445</v>
      </c>
      <c r="B39" s="38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  <c r="N39" s="42"/>
      <c r="O39" s="42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</row>
    <row r="40">
      <c r="A40" s="19"/>
      <c r="B40" s="41" t="s">
        <v>879</v>
      </c>
      <c r="C40" s="30" t="s">
        <v>98</v>
      </c>
      <c r="D40" s="30" t="s">
        <v>98</v>
      </c>
      <c r="E40" s="30" t="s">
        <v>98</v>
      </c>
      <c r="F40" s="30" t="s">
        <v>98</v>
      </c>
      <c r="G40" s="30" t="s">
        <v>334</v>
      </c>
      <c r="H40" s="30" t="s">
        <v>98</v>
      </c>
      <c r="I40" s="30" t="s">
        <v>98</v>
      </c>
      <c r="J40" s="67" t="s">
        <v>98</v>
      </c>
      <c r="K40" s="30" t="s">
        <v>98</v>
      </c>
      <c r="L40" s="30" t="s">
        <v>98</v>
      </c>
      <c r="M40" s="68" t="s">
        <v>98</v>
      </c>
      <c r="N40" s="45">
        <f t="shared" ref="N40:N41" si="21">COUNTIF(C40:M40,"Y")</f>
        <v>0</v>
      </c>
      <c r="O40" s="45">
        <f t="shared" ref="O40:O41" si="22">COUNTIF(C40:M40,"N")</f>
        <v>10</v>
      </c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1">
      <c r="A41" s="19"/>
      <c r="B41" s="41" t="s">
        <v>892</v>
      </c>
      <c r="C41" s="30" t="s">
        <v>98</v>
      </c>
      <c r="D41" s="30" t="s">
        <v>98</v>
      </c>
      <c r="E41" s="30" t="s">
        <v>98</v>
      </c>
      <c r="F41" s="30" t="s">
        <v>98</v>
      </c>
      <c r="G41" s="30" t="s">
        <v>334</v>
      </c>
      <c r="H41" s="30" t="s">
        <v>98</v>
      </c>
      <c r="I41" s="30" t="s">
        <v>98</v>
      </c>
      <c r="J41" s="67" t="s">
        <v>98</v>
      </c>
      <c r="K41" s="30" t="s">
        <v>98</v>
      </c>
      <c r="L41" s="30" t="s">
        <v>334</v>
      </c>
      <c r="M41" s="68" t="s">
        <v>98</v>
      </c>
      <c r="N41" s="45">
        <f t="shared" si="21"/>
        <v>0</v>
      </c>
      <c r="O41" s="45">
        <f t="shared" si="22"/>
        <v>9</v>
      </c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</row>
    <row r="42">
      <c r="A42" s="37" t="s">
        <v>448</v>
      </c>
      <c r="B42" s="38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3"/>
      <c r="N42" s="42"/>
      <c r="O42" s="42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</row>
    <row r="43">
      <c r="A43" s="19"/>
      <c r="B43" s="41" t="s">
        <v>896</v>
      </c>
      <c r="C43" s="30" t="s">
        <v>109</v>
      </c>
      <c r="D43" s="30" t="s">
        <v>109</v>
      </c>
      <c r="E43" s="30" t="s">
        <v>109</v>
      </c>
      <c r="F43" s="30" t="s">
        <v>109</v>
      </c>
      <c r="G43" s="30" t="s">
        <v>334</v>
      </c>
      <c r="H43" s="30" t="s">
        <v>109</v>
      </c>
      <c r="I43" s="30" t="s">
        <v>109</v>
      </c>
      <c r="J43" s="67" t="s">
        <v>109</v>
      </c>
      <c r="K43" s="30" t="s">
        <v>109</v>
      </c>
      <c r="L43" s="30" t="s">
        <v>334</v>
      </c>
      <c r="M43" s="68" t="s">
        <v>109</v>
      </c>
      <c r="N43" s="45">
        <f t="shared" ref="N43:N44" si="23">COUNTIF(C43:M43,"Y")</f>
        <v>9</v>
      </c>
      <c r="O43" s="45">
        <f t="shared" ref="O43:O44" si="24">COUNTIF(C43:M43,"N")</f>
        <v>0</v>
      </c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</row>
    <row r="44">
      <c r="A44" s="19"/>
      <c r="B44" s="41" t="s">
        <v>908</v>
      </c>
      <c r="C44" s="30" t="s">
        <v>109</v>
      </c>
      <c r="D44" s="30" t="s">
        <v>109</v>
      </c>
      <c r="E44" s="30" t="s">
        <v>109</v>
      </c>
      <c r="F44" s="30" t="s">
        <v>109</v>
      </c>
      <c r="G44" s="30" t="s">
        <v>334</v>
      </c>
      <c r="H44" s="30" t="s">
        <v>109</v>
      </c>
      <c r="I44" s="30" t="s">
        <v>109</v>
      </c>
      <c r="J44" s="67" t="s">
        <v>109</v>
      </c>
      <c r="K44" s="30" t="s">
        <v>109</v>
      </c>
      <c r="L44" s="30" t="s">
        <v>109</v>
      </c>
      <c r="M44" s="68" t="s">
        <v>109</v>
      </c>
      <c r="N44" s="45">
        <f t="shared" si="23"/>
        <v>10</v>
      </c>
      <c r="O44" s="45">
        <f t="shared" si="24"/>
        <v>0</v>
      </c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>
      <c r="A45" s="37" t="s">
        <v>451</v>
      </c>
      <c r="B45" s="3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/>
      <c r="N45" s="42"/>
      <c r="O45" s="42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>
      <c r="A46" s="19"/>
      <c r="B46" s="41" t="s">
        <v>909</v>
      </c>
      <c r="C46" s="30" t="s">
        <v>98</v>
      </c>
      <c r="D46" s="30" t="s">
        <v>98</v>
      </c>
      <c r="E46" s="30" t="s">
        <v>98</v>
      </c>
      <c r="F46" s="30" t="s">
        <v>204</v>
      </c>
      <c r="G46" s="30" t="s">
        <v>334</v>
      </c>
      <c r="H46" s="30" t="s">
        <v>98</v>
      </c>
      <c r="I46" s="30" t="s">
        <v>98</v>
      </c>
      <c r="J46" s="67" t="s">
        <v>98</v>
      </c>
      <c r="K46" s="30" t="s">
        <v>98</v>
      </c>
      <c r="L46" s="30" t="s">
        <v>334</v>
      </c>
      <c r="M46" s="68" t="s">
        <v>98</v>
      </c>
      <c r="N46" s="45">
        <f t="shared" ref="N46:N47" si="25">COUNTIF(C46:M46,"Y")</f>
        <v>0</v>
      </c>
      <c r="O46" s="45">
        <f t="shared" ref="O46:O47" si="26">COUNTIF(C46:M46,"N")</f>
        <v>8</v>
      </c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>
      <c r="A47" s="19"/>
      <c r="B47" s="41" t="s">
        <v>910</v>
      </c>
      <c r="C47" s="30" t="s">
        <v>98</v>
      </c>
      <c r="D47" s="30" t="s">
        <v>98</v>
      </c>
      <c r="E47" s="30" t="s">
        <v>98</v>
      </c>
      <c r="F47" s="30" t="s">
        <v>98</v>
      </c>
      <c r="G47" s="30" t="s">
        <v>334</v>
      </c>
      <c r="H47" s="30" t="s">
        <v>98</v>
      </c>
      <c r="I47" s="30" t="s">
        <v>98</v>
      </c>
      <c r="J47" s="67" t="s">
        <v>98</v>
      </c>
      <c r="K47" s="30" t="s">
        <v>98</v>
      </c>
      <c r="L47" s="30" t="s">
        <v>334</v>
      </c>
      <c r="M47" s="68" t="s">
        <v>98</v>
      </c>
      <c r="N47" s="45">
        <f t="shared" si="25"/>
        <v>0</v>
      </c>
      <c r="O47" s="45">
        <f t="shared" si="26"/>
        <v>9</v>
      </c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</row>
    <row r="48">
      <c r="A48" s="37" t="s">
        <v>468</v>
      </c>
      <c r="B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3"/>
      <c r="N48" s="42"/>
      <c r="O48" s="42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>
      <c r="A49" s="19"/>
      <c r="B49" s="41" t="s">
        <v>911</v>
      </c>
      <c r="C49" s="30" t="s">
        <v>98</v>
      </c>
      <c r="D49" s="30" t="s">
        <v>98</v>
      </c>
      <c r="E49" s="30" t="s">
        <v>109</v>
      </c>
      <c r="F49" s="30" t="s">
        <v>98</v>
      </c>
      <c r="G49" s="30" t="s">
        <v>98</v>
      </c>
      <c r="H49" s="30" t="s">
        <v>109</v>
      </c>
      <c r="I49" s="30" t="s">
        <v>109</v>
      </c>
      <c r="J49" s="67" t="s">
        <v>98</v>
      </c>
      <c r="K49" s="30" t="s">
        <v>98</v>
      </c>
      <c r="L49" s="30" t="s">
        <v>109</v>
      </c>
      <c r="M49" s="68" t="s">
        <v>98</v>
      </c>
      <c r="N49" s="45">
        <f t="shared" ref="N49:N50" si="27">COUNTIF(C49:M49,"Y")</f>
        <v>4</v>
      </c>
      <c r="O49" s="45">
        <f t="shared" ref="O49:O50" si="28">COUNTIF(C49:M49,"N")</f>
        <v>7</v>
      </c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</row>
    <row r="50">
      <c r="A50" s="19"/>
      <c r="B50" s="41" t="s">
        <v>912</v>
      </c>
      <c r="C50" s="30" t="s">
        <v>109</v>
      </c>
      <c r="D50" s="30" t="s">
        <v>109</v>
      </c>
      <c r="E50" s="30" t="s">
        <v>109</v>
      </c>
      <c r="F50" s="30" t="s">
        <v>109</v>
      </c>
      <c r="G50" s="30" t="s">
        <v>334</v>
      </c>
      <c r="H50" s="30" t="s">
        <v>109</v>
      </c>
      <c r="I50" s="30" t="s">
        <v>109</v>
      </c>
      <c r="J50" s="67" t="s">
        <v>109</v>
      </c>
      <c r="K50" s="30" t="s">
        <v>109</v>
      </c>
      <c r="L50" s="30" t="s">
        <v>334</v>
      </c>
      <c r="M50" s="68" t="s">
        <v>109</v>
      </c>
      <c r="N50" s="45">
        <f t="shared" si="27"/>
        <v>9</v>
      </c>
      <c r="O50" s="45">
        <f t="shared" si="28"/>
        <v>0</v>
      </c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</row>
    <row r="51">
      <c r="A51" s="37" t="s">
        <v>476</v>
      </c>
      <c r="B51" s="38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3"/>
      <c r="N51" s="42"/>
      <c r="O51" s="42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</row>
    <row r="52">
      <c r="A52" s="19"/>
      <c r="B52" s="41" t="s">
        <v>913</v>
      </c>
      <c r="C52" s="30" t="s">
        <v>109</v>
      </c>
      <c r="D52" s="30" t="s">
        <v>109</v>
      </c>
      <c r="E52" s="30" t="s">
        <v>109</v>
      </c>
      <c r="F52" s="30" t="s">
        <v>109</v>
      </c>
      <c r="G52" s="30" t="s">
        <v>109</v>
      </c>
      <c r="H52" s="30" t="s">
        <v>109</v>
      </c>
      <c r="I52" s="30" t="s">
        <v>109</v>
      </c>
      <c r="J52" s="67" t="s">
        <v>109</v>
      </c>
      <c r="K52" s="30" t="s">
        <v>109</v>
      </c>
      <c r="L52" s="30" t="s">
        <v>334</v>
      </c>
      <c r="M52" s="68" t="s">
        <v>109</v>
      </c>
      <c r="N52" s="45">
        <f t="shared" ref="N52:N53" si="29">COUNTIF(C52:M52,"Y")</f>
        <v>10</v>
      </c>
      <c r="O52" s="45">
        <f t="shared" ref="O52:O53" si="30">COUNTIF(C52:M52,"N")</f>
        <v>0</v>
      </c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>
      <c r="A53" s="19"/>
      <c r="B53" s="41" t="s">
        <v>914</v>
      </c>
      <c r="C53" s="30" t="s">
        <v>109</v>
      </c>
      <c r="D53" s="30" t="s">
        <v>109</v>
      </c>
      <c r="E53" s="30" t="s">
        <v>109</v>
      </c>
      <c r="F53" s="30" t="s">
        <v>109</v>
      </c>
      <c r="G53" s="30" t="s">
        <v>109</v>
      </c>
      <c r="H53" s="30" t="s">
        <v>109</v>
      </c>
      <c r="I53" s="30" t="s">
        <v>109</v>
      </c>
      <c r="J53" s="67" t="s">
        <v>109</v>
      </c>
      <c r="K53" s="30" t="s">
        <v>109</v>
      </c>
      <c r="L53" s="30" t="s">
        <v>334</v>
      </c>
      <c r="M53" s="68" t="s">
        <v>109</v>
      </c>
      <c r="N53" s="45">
        <f t="shared" si="29"/>
        <v>10</v>
      </c>
      <c r="O53" s="45">
        <f t="shared" si="30"/>
        <v>0</v>
      </c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>
      <c r="A54" s="37" t="s">
        <v>481</v>
      </c>
      <c r="B54" s="3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3"/>
      <c r="N54" s="42"/>
      <c r="O54" s="42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</row>
    <row r="55">
      <c r="A55" s="19"/>
      <c r="B55" s="41" t="s">
        <v>915</v>
      </c>
      <c r="C55" s="30" t="s">
        <v>109</v>
      </c>
      <c r="D55" s="30" t="s">
        <v>109</v>
      </c>
      <c r="E55" s="30" t="s">
        <v>109</v>
      </c>
      <c r="F55" s="30" t="s">
        <v>109</v>
      </c>
      <c r="G55" s="30" t="s">
        <v>334</v>
      </c>
      <c r="H55" s="30" t="s">
        <v>109</v>
      </c>
      <c r="I55" s="30" t="s">
        <v>109</v>
      </c>
      <c r="J55" s="67" t="s">
        <v>109</v>
      </c>
      <c r="K55" s="30" t="s">
        <v>109</v>
      </c>
      <c r="L55" s="30" t="s">
        <v>334</v>
      </c>
      <c r="M55" s="68" t="s">
        <v>109</v>
      </c>
      <c r="N55" s="45">
        <f t="shared" ref="N55:N56" si="31">COUNTIF(C55:M55,"Y")</f>
        <v>9</v>
      </c>
      <c r="O55" s="45">
        <f t="shared" ref="O55:O56" si="32">COUNTIF(C55:M55,"N")</f>
        <v>0</v>
      </c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</row>
    <row r="56">
      <c r="A56" s="19"/>
      <c r="B56" s="41" t="s">
        <v>916</v>
      </c>
      <c r="C56" s="30" t="s">
        <v>109</v>
      </c>
      <c r="D56" s="30" t="s">
        <v>109</v>
      </c>
      <c r="E56" s="30" t="s">
        <v>109</v>
      </c>
      <c r="F56" s="30" t="s">
        <v>109</v>
      </c>
      <c r="G56" s="30" t="s">
        <v>109</v>
      </c>
      <c r="H56" s="30" t="s">
        <v>109</v>
      </c>
      <c r="I56" s="30" t="s">
        <v>109</v>
      </c>
      <c r="J56" s="67" t="s">
        <v>109</v>
      </c>
      <c r="K56" s="30" t="s">
        <v>109</v>
      </c>
      <c r="L56" s="30" t="s">
        <v>334</v>
      </c>
      <c r="M56" s="68" t="s">
        <v>109</v>
      </c>
      <c r="N56" s="45">
        <f t="shared" si="31"/>
        <v>10</v>
      </c>
      <c r="O56" s="45">
        <f t="shared" si="32"/>
        <v>0</v>
      </c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</row>
    <row r="57">
      <c r="A57" s="37" t="s">
        <v>487</v>
      </c>
      <c r="B57" s="38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3"/>
      <c r="N57" s="42"/>
      <c r="O57" s="42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>
      <c r="A58" s="19"/>
      <c r="B58" s="41" t="s">
        <v>917</v>
      </c>
      <c r="C58" s="30" t="s">
        <v>109</v>
      </c>
      <c r="D58" s="30" t="s">
        <v>109</v>
      </c>
      <c r="E58" s="30" t="s">
        <v>109</v>
      </c>
      <c r="F58" s="30" t="s">
        <v>109</v>
      </c>
      <c r="G58" s="30" t="s">
        <v>109</v>
      </c>
      <c r="H58" s="30" t="s">
        <v>109</v>
      </c>
      <c r="I58" s="30" t="s">
        <v>109</v>
      </c>
      <c r="J58" s="67" t="s">
        <v>109</v>
      </c>
      <c r="K58" s="30" t="s">
        <v>109</v>
      </c>
      <c r="L58" s="30" t="s">
        <v>334</v>
      </c>
      <c r="M58" s="68" t="s">
        <v>109</v>
      </c>
      <c r="N58" s="45">
        <f t="shared" ref="N58:N59" si="33">COUNTIF(C58:M58,"Y")</f>
        <v>10</v>
      </c>
      <c r="O58" s="45">
        <f t="shared" ref="O58:O59" si="34">COUNTIF(C58:M58,"N")</f>
        <v>0</v>
      </c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</row>
    <row r="59">
      <c r="A59" s="19"/>
      <c r="B59" s="41" t="s">
        <v>918</v>
      </c>
      <c r="C59" s="30" t="s">
        <v>109</v>
      </c>
      <c r="D59" s="30" t="s">
        <v>109</v>
      </c>
      <c r="E59" s="30" t="s">
        <v>109</v>
      </c>
      <c r="F59" s="30" t="s">
        <v>109</v>
      </c>
      <c r="G59" s="30" t="s">
        <v>334</v>
      </c>
      <c r="H59" s="30" t="s">
        <v>109</v>
      </c>
      <c r="I59" s="30" t="s">
        <v>109</v>
      </c>
      <c r="J59" s="67" t="s">
        <v>109</v>
      </c>
      <c r="K59" s="30" t="s">
        <v>109</v>
      </c>
      <c r="L59" s="30" t="s">
        <v>334</v>
      </c>
      <c r="M59" s="68" t="s">
        <v>109</v>
      </c>
      <c r="N59" s="45">
        <f t="shared" si="33"/>
        <v>9</v>
      </c>
      <c r="O59" s="45">
        <f t="shared" si="34"/>
        <v>0</v>
      </c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</row>
    <row r="60">
      <c r="A60" s="37" t="s">
        <v>493</v>
      </c>
      <c r="B60" s="38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3"/>
      <c r="N60" s="42"/>
      <c r="O60" s="42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</row>
    <row r="61">
      <c r="A61" s="19"/>
      <c r="B61" s="41" t="s">
        <v>919</v>
      </c>
      <c r="C61" s="30" t="s">
        <v>109</v>
      </c>
      <c r="D61" s="30" t="s">
        <v>109</v>
      </c>
      <c r="E61" s="30" t="s">
        <v>109</v>
      </c>
      <c r="F61" s="30" t="s">
        <v>109</v>
      </c>
      <c r="G61" s="30" t="s">
        <v>334</v>
      </c>
      <c r="H61" s="30" t="s">
        <v>109</v>
      </c>
      <c r="I61" s="30" t="s">
        <v>109</v>
      </c>
      <c r="J61" s="67" t="s">
        <v>109</v>
      </c>
      <c r="K61" s="30" t="s">
        <v>109</v>
      </c>
      <c r="L61" s="30" t="s">
        <v>334</v>
      </c>
      <c r="M61" s="68" t="s">
        <v>109</v>
      </c>
      <c r="N61" s="45">
        <f t="shared" ref="N61:N62" si="35">COUNTIF(C61:M61,"Y")</f>
        <v>9</v>
      </c>
      <c r="O61" s="45">
        <f t="shared" ref="O61:O62" si="36">COUNTIF(C61:M61,"N")</f>
        <v>0</v>
      </c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>
      <c r="A62" s="19"/>
      <c r="B62" s="41" t="s">
        <v>920</v>
      </c>
      <c r="C62" s="30" t="s">
        <v>109</v>
      </c>
      <c r="D62" s="30" t="s">
        <v>109</v>
      </c>
      <c r="E62" s="30" t="s">
        <v>109</v>
      </c>
      <c r="F62" s="30" t="s">
        <v>109</v>
      </c>
      <c r="G62" s="30" t="s">
        <v>334</v>
      </c>
      <c r="H62" s="30" t="s">
        <v>109</v>
      </c>
      <c r="I62" s="30" t="s">
        <v>109</v>
      </c>
      <c r="J62" s="67" t="s">
        <v>98</v>
      </c>
      <c r="K62" s="30" t="s">
        <v>109</v>
      </c>
      <c r="L62" s="30" t="s">
        <v>109</v>
      </c>
      <c r="M62" s="68" t="s">
        <v>109</v>
      </c>
      <c r="N62" s="45">
        <f t="shared" si="35"/>
        <v>9</v>
      </c>
      <c r="O62" s="45">
        <f t="shared" si="36"/>
        <v>1</v>
      </c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</row>
    <row r="63">
      <c r="A63" s="37" t="s">
        <v>500</v>
      </c>
      <c r="B63" s="38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3"/>
      <c r="N63" s="42"/>
      <c r="O63" s="42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>
      <c r="A64" s="19"/>
      <c r="B64" s="41" t="s">
        <v>921</v>
      </c>
      <c r="C64" s="30" t="s">
        <v>98</v>
      </c>
      <c r="D64" s="30" t="s">
        <v>98</v>
      </c>
      <c r="E64" s="30" t="s">
        <v>98</v>
      </c>
      <c r="F64" s="30" t="s">
        <v>109</v>
      </c>
      <c r="G64" s="30" t="s">
        <v>334</v>
      </c>
      <c r="H64" s="30" t="s">
        <v>109</v>
      </c>
      <c r="I64" s="30" t="s">
        <v>109</v>
      </c>
      <c r="J64" s="67" t="s">
        <v>98</v>
      </c>
      <c r="K64" s="30" t="s">
        <v>98</v>
      </c>
      <c r="L64" s="30" t="s">
        <v>334</v>
      </c>
      <c r="M64" s="68" t="s">
        <v>98</v>
      </c>
      <c r="N64" s="45">
        <f t="shared" ref="N64:N65" si="37">COUNTIF(C64:M64,"Y")</f>
        <v>3</v>
      </c>
      <c r="O64" s="45">
        <f t="shared" ref="O64:O65" si="38">COUNTIF(C64:M64,"N")</f>
        <v>6</v>
      </c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>
      <c r="A65" s="19"/>
      <c r="B65" s="41" t="s">
        <v>922</v>
      </c>
      <c r="C65" s="30" t="s">
        <v>98</v>
      </c>
      <c r="D65" s="30" t="s">
        <v>109</v>
      </c>
      <c r="E65" s="30" t="s">
        <v>109</v>
      </c>
      <c r="F65" s="30" t="s">
        <v>109</v>
      </c>
      <c r="G65" s="30" t="s">
        <v>334</v>
      </c>
      <c r="H65" s="30" t="s">
        <v>109</v>
      </c>
      <c r="I65" s="30" t="s">
        <v>109</v>
      </c>
      <c r="J65" s="67" t="s">
        <v>109</v>
      </c>
      <c r="K65" s="30" t="s">
        <v>109</v>
      </c>
      <c r="L65" s="30" t="s">
        <v>334</v>
      </c>
      <c r="M65" s="68" t="s">
        <v>109</v>
      </c>
      <c r="N65" s="45">
        <f t="shared" si="37"/>
        <v>8</v>
      </c>
      <c r="O65" s="45">
        <f t="shared" si="38"/>
        <v>1</v>
      </c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</row>
    <row r="66">
      <c r="A66" s="37" t="s">
        <v>502</v>
      </c>
      <c r="B66" s="38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3"/>
      <c r="N66" s="42"/>
      <c r="O66" s="42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</row>
    <row r="67">
      <c r="A67" s="19"/>
      <c r="B67" s="41" t="s">
        <v>923</v>
      </c>
      <c r="C67" s="30" t="s">
        <v>98</v>
      </c>
      <c r="D67" s="30" t="s">
        <v>98</v>
      </c>
      <c r="E67" s="30" t="s">
        <v>98</v>
      </c>
      <c r="F67" s="30" t="s">
        <v>98</v>
      </c>
      <c r="G67" s="30" t="s">
        <v>334</v>
      </c>
      <c r="H67" s="30" t="s">
        <v>98</v>
      </c>
      <c r="I67" s="30" t="s">
        <v>109</v>
      </c>
      <c r="J67" s="67" t="s">
        <v>98</v>
      </c>
      <c r="K67" s="30" t="s">
        <v>98</v>
      </c>
      <c r="L67" s="30" t="s">
        <v>334</v>
      </c>
      <c r="M67" s="68" t="s">
        <v>98</v>
      </c>
      <c r="N67" s="45">
        <f t="shared" ref="N67:N68" si="39">COUNTIF(C67:M67,"Y")</f>
        <v>1</v>
      </c>
      <c r="O67" s="45">
        <f t="shared" ref="O67:O68" si="40">COUNTIF(C67:M67,"N")</f>
        <v>8</v>
      </c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</row>
    <row r="68">
      <c r="A68" s="19"/>
      <c r="B68" s="41" t="s">
        <v>924</v>
      </c>
      <c r="C68" s="30" t="s">
        <v>98</v>
      </c>
      <c r="D68" s="30" t="s">
        <v>98</v>
      </c>
      <c r="E68" s="30" t="s">
        <v>98</v>
      </c>
      <c r="F68" s="30" t="s">
        <v>98</v>
      </c>
      <c r="G68" s="30" t="s">
        <v>98</v>
      </c>
      <c r="H68" s="30" t="s">
        <v>98</v>
      </c>
      <c r="I68" s="30" t="s">
        <v>109</v>
      </c>
      <c r="J68" s="67" t="s">
        <v>98</v>
      </c>
      <c r="K68" s="30" t="s">
        <v>98</v>
      </c>
      <c r="L68" s="30" t="s">
        <v>98</v>
      </c>
      <c r="M68" s="68" t="s">
        <v>98</v>
      </c>
      <c r="N68" s="45">
        <f t="shared" si="39"/>
        <v>1</v>
      </c>
      <c r="O68" s="45">
        <f t="shared" si="40"/>
        <v>10</v>
      </c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</row>
    <row r="69">
      <c r="A69" s="37" t="s">
        <v>510</v>
      </c>
      <c r="B69" s="38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3"/>
      <c r="N69" s="42"/>
      <c r="O69" s="42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</row>
    <row r="70">
      <c r="A70" s="19"/>
      <c r="B70" s="41" t="s">
        <v>925</v>
      </c>
      <c r="C70" s="30" t="s">
        <v>98</v>
      </c>
      <c r="D70" s="30" t="s">
        <v>98</v>
      </c>
      <c r="E70" s="30" t="s">
        <v>98</v>
      </c>
      <c r="F70" s="30" t="s">
        <v>98</v>
      </c>
      <c r="G70" s="30" t="s">
        <v>334</v>
      </c>
      <c r="H70" s="30" t="s">
        <v>98</v>
      </c>
      <c r="I70" s="30" t="s">
        <v>98</v>
      </c>
      <c r="J70" s="67" t="s">
        <v>98</v>
      </c>
      <c r="K70" s="30" t="s">
        <v>98</v>
      </c>
      <c r="L70" s="30" t="s">
        <v>334</v>
      </c>
      <c r="M70" s="68" t="s">
        <v>98</v>
      </c>
      <c r="N70" s="45">
        <f t="shared" ref="N70:N71" si="41">COUNTIF(C70:M70,"Y")</f>
        <v>0</v>
      </c>
      <c r="O70" s="45">
        <f t="shared" ref="O70:O71" si="42">COUNTIF(C70:M70,"N")</f>
        <v>9</v>
      </c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</row>
    <row r="71">
      <c r="A71" s="19"/>
      <c r="B71" s="41" t="s">
        <v>926</v>
      </c>
      <c r="C71" s="30" t="s">
        <v>98</v>
      </c>
      <c r="D71" s="30" t="s">
        <v>98</v>
      </c>
      <c r="E71" s="30" t="s">
        <v>98</v>
      </c>
      <c r="F71" s="30" t="s">
        <v>98</v>
      </c>
      <c r="G71" s="30" t="s">
        <v>334</v>
      </c>
      <c r="H71" s="30" t="s">
        <v>98</v>
      </c>
      <c r="I71" s="30" t="s">
        <v>98</v>
      </c>
      <c r="J71" s="67" t="s">
        <v>98</v>
      </c>
      <c r="K71" s="30" t="s">
        <v>98</v>
      </c>
      <c r="L71" s="30" t="s">
        <v>98</v>
      </c>
      <c r="M71" s="68" t="s">
        <v>98</v>
      </c>
      <c r="N71" s="45">
        <f t="shared" si="41"/>
        <v>0</v>
      </c>
      <c r="O71" s="45">
        <f t="shared" si="42"/>
        <v>10</v>
      </c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</row>
    <row r="72">
      <c r="A72" s="37" t="s">
        <v>518</v>
      </c>
      <c r="B72" s="38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3"/>
      <c r="N72" s="42"/>
      <c r="O72" s="42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>
      <c r="A73" s="19"/>
      <c r="B73" s="41" t="s">
        <v>927</v>
      </c>
      <c r="C73" s="30" t="s">
        <v>98</v>
      </c>
      <c r="D73" s="30" t="s">
        <v>98</v>
      </c>
      <c r="E73" s="30" t="s">
        <v>98</v>
      </c>
      <c r="F73" s="30" t="s">
        <v>98</v>
      </c>
      <c r="G73" s="30" t="s">
        <v>109</v>
      </c>
      <c r="H73" s="30" t="s">
        <v>98</v>
      </c>
      <c r="I73" s="30" t="s">
        <v>98</v>
      </c>
      <c r="J73" s="67" t="s">
        <v>98</v>
      </c>
      <c r="K73" s="30" t="s">
        <v>98</v>
      </c>
      <c r="L73" s="30" t="s">
        <v>334</v>
      </c>
      <c r="M73" s="68" t="s">
        <v>98</v>
      </c>
      <c r="N73" s="45">
        <f t="shared" ref="N73:N74" si="43">COUNTIF(C73:M73,"Y")</f>
        <v>1</v>
      </c>
      <c r="O73" s="45">
        <f t="shared" ref="O73:O74" si="44">COUNTIF(C73:M73,"N")</f>
        <v>9</v>
      </c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</row>
    <row r="74">
      <c r="A74" s="19"/>
      <c r="B74" s="41" t="s">
        <v>928</v>
      </c>
      <c r="C74" s="30" t="s">
        <v>98</v>
      </c>
      <c r="D74" s="30" t="s">
        <v>98</v>
      </c>
      <c r="E74" s="30" t="s">
        <v>98</v>
      </c>
      <c r="F74" s="30" t="s">
        <v>98</v>
      </c>
      <c r="G74" s="30" t="s">
        <v>334</v>
      </c>
      <c r="H74" s="30" t="s">
        <v>98</v>
      </c>
      <c r="I74" s="30" t="s">
        <v>109</v>
      </c>
      <c r="J74" s="67" t="s">
        <v>98</v>
      </c>
      <c r="K74" s="30" t="s">
        <v>98</v>
      </c>
      <c r="L74" s="30" t="s">
        <v>334</v>
      </c>
      <c r="M74" s="68" t="s">
        <v>98</v>
      </c>
      <c r="N74" s="45">
        <f t="shared" si="43"/>
        <v>1</v>
      </c>
      <c r="O74" s="45">
        <f t="shared" si="44"/>
        <v>8</v>
      </c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</row>
    <row r="75">
      <c r="A75" s="37" t="s">
        <v>531</v>
      </c>
      <c r="B75" s="38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3"/>
      <c r="N75" s="42"/>
      <c r="O75" s="42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</row>
    <row r="76">
      <c r="A76" s="19"/>
      <c r="B76" s="41" t="s">
        <v>929</v>
      </c>
      <c r="C76" s="30" t="s">
        <v>98</v>
      </c>
      <c r="D76" s="30" t="s">
        <v>98</v>
      </c>
      <c r="E76" s="30" t="s">
        <v>98</v>
      </c>
      <c r="F76" s="30" t="s">
        <v>98</v>
      </c>
      <c r="G76" s="30" t="s">
        <v>334</v>
      </c>
      <c r="H76" s="30" t="s">
        <v>98</v>
      </c>
      <c r="I76" s="30" t="s">
        <v>98</v>
      </c>
      <c r="J76" s="67" t="s">
        <v>98</v>
      </c>
      <c r="K76" s="30" t="s">
        <v>204</v>
      </c>
      <c r="L76" s="30" t="s">
        <v>334</v>
      </c>
      <c r="M76" s="68" t="s">
        <v>98</v>
      </c>
      <c r="N76" s="45">
        <f t="shared" ref="N76:N77" si="45">COUNTIF(C76:M76,"Y")</f>
        <v>0</v>
      </c>
      <c r="O76" s="45">
        <f t="shared" ref="O76:O77" si="46">COUNTIF(C76:M76,"N")</f>
        <v>8</v>
      </c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</row>
    <row r="77">
      <c r="A77" s="19"/>
      <c r="B77" s="41" t="s">
        <v>930</v>
      </c>
      <c r="C77" s="30" t="s">
        <v>98</v>
      </c>
      <c r="D77" s="30" t="s">
        <v>98</v>
      </c>
      <c r="E77" s="30" t="s">
        <v>98</v>
      </c>
      <c r="F77" s="30" t="s">
        <v>98</v>
      </c>
      <c r="G77" s="30" t="s">
        <v>109</v>
      </c>
      <c r="H77" s="30" t="s">
        <v>98</v>
      </c>
      <c r="I77" s="30" t="s">
        <v>98</v>
      </c>
      <c r="J77" s="67" t="s">
        <v>98</v>
      </c>
      <c r="K77" s="30" t="s">
        <v>98</v>
      </c>
      <c r="L77" s="30" t="s">
        <v>334</v>
      </c>
      <c r="M77" s="68" t="s">
        <v>98</v>
      </c>
      <c r="N77" s="45">
        <f t="shared" si="45"/>
        <v>1</v>
      </c>
      <c r="O77" s="45">
        <f t="shared" si="46"/>
        <v>9</v>
      </c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</row>
    <row r="78">
      <c r="A78" s="37" t="s">
        <v>538</v>
      </c>
      <c r="B78" s="38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3"/>
      <c r="N78" s="42"/>
      <c r="O78" s="42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</row>
    <row r="79">
      <c r="A79" s="19"/>
      <c r="B79" s="41" t="s">
        <v>931</v>
      </c>
      <c r="C79" s="30" t="s">
        <v>109</v>
      </c>
      <c r="D79" s="30" t="s">
        <v>109</v>
      </c>
      <c r="E79" s="30" t="s">
        <v>109</v>
      </c>
      <c r="F79" s="30" t="s">
        <v>109</v>
      </c>
      <c r="G79" s="30" t="s">
        <v>334</v>
      </c>
      <c r="H79" s="30" t="s">
        <v>109</v>
      </c>
      <c r="I79" s="30" t="s">
        <v>109</v>
      </c>
      <c r="J79" s="67" t="s">
        <v>109</v>
      </c>
      <c r="K79" s="30" t="s">
        <v>109</v>
      </c>
      <c r="L79" s="30" t="s">
        <v>334</v>
      </c>
      <c r="M79" s="68" t="s">
        <v>109</v>
      </c>
      <c r="N79" s="45">
        <f t="shared" ref="N79:N80" si="47">COUNTIF(C79:M79,"Y")</f>
        <v>9</v>
      </c>
      <c r="O79" s="45">
        <f t="shared" ref="O79:O80" si="48">COUNTIF(C79:M79,"N")</f>
        <v>0</v>
      </c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</row>
    <row r="80">
      <c r="A80" s="19"/>
      <c r="B80" s="41" t="s">
        <v>932</v>
      </c>
      <c r="C80" s="30" t="s">
        <v>109</v>
      </c>
      <c r="D80" s="30" t="s">
        <v>109</v>
      </c>
      <c r="E80" s="30" t="s">
        <v>109</v>
      </c>
      <c r="F80" s="30" t="s">
        <v>109</v>
      </c>
      <c r="G80" s="30" t="s">
        <v>109</v>
      </c>
      <c r="H80" s="30" t="s">
        <v>109</v>
      </c>
      <c r="I80" s="30" t="s">
        <v>204</v>
      </c>
      <c r="J80" s="67" t="s">
        <v>109</v>
      </c>
      <c r="K80" s="30" t="s">
        <v>109</v>
      </c>
      <c r="L80" s="30" t="s">
        <v>334</v>
      </c>
      <c r="M80" s="68" t="s">
        <v>109</v>
      </c>
      <c r="N80" s="45">
        <f t="shared" si="47"/>
        <v>9</v>
      </c>
      <c r="O80" s="45">
        <f t="shared" si="48"/>
        <v>0</v>
      </c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</row>
    <row r="81">
      <c r="A81" s="37" t="s">
        <v>543</v>
      </c>
      <c r="B81" s="38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3"/>
      <c r="N81" s="42"/>
      <c r="O81" s="42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</row>
    <row r="82">
      <c r="A82" s="19"/>
      <c r="B82" s="41" t="s">
        <v>933</v>
      </c>
      <c r="C82" s="30" t="s">
        <v>98</v>
      </c>
      <c r="D82" s="30" t="s">
        <v>98</v>
      </c>
      <c r="E82" s="30" t="s">
        <v>98</v>
      </c>
      <c r="F82" s="30" t="s">
        <v>109</v>
      </c>
      <c r="G82" s="30" t="s">
        <v>334</v>
      </c>
      <c r="H82" s="30" t="s">
        <v>109</v>
      </c>
      <c r="I82" s="30" t="s">
        <v>109</v>
      </c>
      <c r="J82" s="67" t="s">
        <v>98</v>
      </c>
      <c r="K82" s="30" t="s">
        <v>98</v>
      </c>
      <c r="L82" s="30" t="s">
        <v>334</v>
      </c>
      <c r="M82" s="68" t="s">
        <v>98</v>
      </c>
      <c r="N82" s="45">
        <f t="shared" ref="N82:N83" si="49">COUNTIF(C82:M82,"Y")</f>
        <v>3</v>
      </c>
      <c r="O82" s="45">
        <f t="shared" ref="O82:O83" si="50">COUNTIF(C82:M82,"N")</f>
        <v>6</v>
      </c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</row>
    <row r="83">
      <c r="A83" s="19"/>
      <c r="B83" s="41" t="s">
        <v>934</v>
      </c>
      <c r="C83" s="30" t="s">
        <v>109</v>
      </c>
      <c r="D83" s="30" t="s">
        <v>109</v>
      </c>
      <c r="E83" s="30" t="s">
        <v>109</v>
      </c>
      <c r="F83" s="30" t="s">
        <v>109</v>
      </c>
      <c r="G83" s="30" t="s">
        <v>334</v>
      </c>
      <c r="H83" s="30" t="s">
        <v>109</v>
      </c>
      <c r="I83" s="30" t="s">
        <v>109</v>
      </c>
      <c r="J83" s="67" t="s">
        <v>109</v>
      </c>
      <c r="K83" s="30" t="s">
        <v>109</v>
      </c>
      <c r="L83" s="30" t="s">
        <v>334</v>
      </c>
      <c r="M83" s="68" t="s">
        <v>109</v>
      </c>
      <c r="N83" s="45">
        <f t="shared" si="49"/>
        <v>9</v>
      </c>
      <c r="O83" s="45">
        <f t="shared" si="50"/>
        <v>0</v>
      </c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</row>
    <row r="84">
      <c r="A84" s="37" t="s">
        <v>550</v>
      </c>
      <c r="B84" s="38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3"/>
      <c r="N84" s="42"/>
      <c r="O84" s="42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</row>
    <row r="85">
      <c r="A85" s="19"/>
      <c r="B85" s="41" t="s">
        <v>935</v>
      </c>
      <c r="C85" s="30" t="s">
        <v>98</v>
      </c>
      <c r="D85" s="30" t="s">
        <v>98</v>
      </c>
      <c r="E85" s="30" t="s">
        <v>98</v>
      </c>
      <c r="F85" s="30" t="s">
        <v>109</v>
      </c>
      <c r="G85" s="30" t="s">
        <v>334</v>
      </c>
      <c r="H85" s="30" t="s">
        <v>98</v>
      </c>
      <c r="I85" s="30" t="s">
        <v>109</v>
      </c>
      <c r="J85" s="67" t="s">
        <v>98</v>
      </c>
      <c r="K85" s="30" t="s">
        <v>98</v>
      </c>
      <c r="L85" s="30" t="s">
        <v>109</v>
      </c>
      <c r="M85" s="68" t="s">
        <v>98</v>
      </c>
      <c r="N85" s="45">
        <f t="shared" ref="N85:N86" si="51">COUNTIF(C85:M85,"Y")</f>
        <v>3</v>
      </c>
      <c r="O85" s="45">
        <f t="shared" ref="O85:O86" si="52">COUNTIF(C85:M85,"N")</f>
        <v>7</v>
      </c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</row>
    <row r="86">
      <c r="A86" s="19"/>
      <c r="B86" s="41" t="s">
        <v>936</v>
      </c>
      <c r="C86" s="30" t="s">
        <v>109</v>
      </c>
      <c r="D86" s="30" t="s">
        <v>109</v>
      </c>
      <c r="E86" s="30" t="s">
        <v>109</v>
      </c>
      <c r="F86" s="30" t="s">
        <v>109</v>
      </c>
      <c r="G86" s="30" t="s">
        <v>109</v>
      </c>
      <c r="H86" s="30" t="s">
        <v>109</v>
      </c>
      <c r="I86" s="30" t="s">
        <v>109</v>
      </c>
      <c r="J86" s="67" t="s">
        <v>109</v>
      </c>
      <c r="K86" s="30" t="s">
        <v>109</v>
      </c>
      <c r="L86" s="30" t="s">
        <v>334</v>
      </c>
      <c r="M86" s="68" t="s">
        <v>109</v>
      </c>
      <c r="N86" s="45">
        <f t="shared" si="51"/>
        <v>10</v>
      </c>
      <c r="O86" s="45">
        <f t="shared" si="52"/>
        <v>0</v>
      </c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</row>
    <row r="87">
      <c r="A87" s="37" t="s">
        <v>553</v>
      </c>
      <c r="B87" s="38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3"/>
      <c r="N87" s="42"/>
      <c r="O87" s="42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</row>
    <row r="88">
      <c r="A88" s="19"/>
      <c r="B88" s="41" t="s">
        <v>937</v>
      </c>
      <c r="C88" s="30" t="s">
        <v>109</v>
      </c>
      <c r="D88" s="30" t="s">
        <v>109</v>
      </c>
      <c r="E88" s="30" t="s">
        <v>109</v>
      </c>
      <c r="F88" s="30" t="s">
        <v>109</v>
      </c>
      <c r="G88" s="30" t="s">
        <v>334</v>
      </c>
      <c r="H88" s="30" t="s">
        <v>109</v>
      </c>
      <c r="I88" s="30" t="s">
        <v>109</v>
      </c>
      <c r="J88" s="67" t="s">
        <v>109</v>
      </c>
      <c r="K88" s="30" t="s">
        <v>109</v>
      </c>
      <c r="L88" s="30" t="s">
        <v>109</v>
      </c>
      <c r="M88" s="68" t="s">
        <v>109</v>
      </c>
      <c r="N88" s="45">
        <f t="shared" ref="N88:N89" si="53">COUNTIF(C88:M88,"Y")</f>
        <v>10</v>
      </c>
      <c r="O88" s="45">
        <f t="shared" ref="O88:O89" si="54">COUNTIF(C88:M88,"N")</f>
        <v>0</v>
      </c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</row>
    <row r="89">
      <c r="A89" s="19"/>
      <c r="B89" s="41" t="s">
        <v>938</v>
      </c>
      <c r="C89" s="30" t="s">
        <v>109</v>
      </c>
      <c r="D89" s="30" t="s">
        <v>109</v>
      </c>
      <c r="E89" s="30" t="s">
        <v>109</v>
      </c>
      <c r="F89" s="30" t="s">
        <v>109</v>
      </c>
      <c r="G89" s="30" t="s">
        <v>334</v>
      </c>
      <c r="H89" s="30" t="s">
        <v>109</v>
      </c>
      <c r="I89" s="30" t="s">
        <v>109</v>
      </c>
      <c r="J89" s="67" t="s">
        <v>109</v>
      </c>
      <c r="K89" s="30" t="s">
        <v>109</v>
      </c>
      <c r="L89" s="30" t="s">
        <v>334</v>
      </c>
      <c r="M89" s="68" t="s">
        <v>109</v>
      </c>
      <c r="N89" s="45">
        <f t="shared" si="53"/>
        <v>9</v>
      </c>
      <c r="O89" s="45">
        <f t="shared" si="54"/>
        <v>0</v>
      </c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</row>
    <row r="90">
      <c r="A90" s="37" t="s">
        <v>557</v>
      </c>
      <c r="B90" s="38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3"/>
      <c r="N90" s="42"/>
      <c r="O90" s="42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</row>
    <row r="91">
      <c r="A91" s="19"/>
      <c r="B91" s="41" t="s">
        <v>939</v>
      </c>
      <c r="C91" s="30" t="s">
        <v>98</v>
      </c>
      <c r="D91" s="30" t="s">
        <v>98</v>
      </c>
      <c r="E91" s="30" t="s">
        <v>98</v>
      </c>
      <c r="F91" s="30" t="s">
        <v>98</v>
      </c>
      <c r="G91" s="30" t="s">
        <v>334</v>
      </c>
      <c r="H91" s="30" t="s">
        <v>98</v>
      </c>
      <c r="I91" s="30" t="s">
        <v>204</v>
      </c>
      <c r="J91" s="67" t="s">
        <v>98</v>
      </c>
      <c r="K91" s="30" t="s">
        <v>98</v>
      </c>
      <c r="L91" s="30" t="s">
        <v>98</v>
      </c>
      <c r="M91" s="68" t="s">
        <v>98</v>
      </c>
      <c r="N91" s="45">
        <f t="shared" ref="N91:N92" si="55">COUNTIF(C91:M91,"Y")</f>
        <v>0</v>
      </c>
      <c r="O91" s="45">
        <f t="shared" ref="O91:O92" si="56">COUNTIF(C91:M91,"N")</f>
        <v>9</v>
      </c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</row>
    <row r="92">
      <c r="A92" s="19"/>
      <c r="B92" s="41" t="s">
        <v>940</v>
      </c>
      <c r="C92" s="30" t="s">
        <v>109</v>
      </c>
      <c r="D92" s="30" t="s">
        <v>109</v>
      </c>
      <c r="E92" s="30" t="s">
        <v>109</v>
      </c>
      <c r="F92" s="30" t="s">
        <v>109</v>
      </c>
      <c r="G92" s="30" t="s">
        <v>334</v>
      </c>
      <c r="H92" s="30" t="s">
        <v>109</v>
      </c>
      <c r="I92" s="30" t="s">
        <v>204</v>
      </c>
      <c r="J92" s="67" t="s">
        <v>109</v>
      </c>
      <c r="K92" s="30" t="s">
        <v>109</v>
      </c>
      <c r="L92" s="30" t="s">
        <v>109</v>
      </c>
      <c r="M92" s="68" t="s">
        <v>109</v>
      </c>
      <c r="N92" s="45">
        <f t="shared" si="55"/>
        <v>9</v>
      </c>
      <c r="O92" s="45">
        <f t="shared" si="56"/>
        <v>0</v>
      </c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</row>
    <row r="93">
      <c r="A93" s="37" t="s">
        <v>561</v>
      </c>
      <c r="B93" s="38"/>
      <c r="C93" s="42"/>
      <c r="D93" s="42"/>
      <c r="E93" s="42"/>
      <c r="F93" s="42"/>
      <c r="G93" s="42"/>
      <c r="H93" s="42"/>
      <c r="I93" s="42"/>
      <c r="J93" s="42"/>
      <c r="K93" s="42"/>
      <c r="L93" s="74" t="s">
        <v>334</v>
      </c>
      <c r="M93" s="43"/>
      <c r="N93" s="42"/>
      <c r="O93" s="42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</row>
    <row r="94">
      <c r="A94" s="19"/>
      <c r="B94" s="41" t="s">
        <v>941</v>
      </c>
      <c r="C94" s="30" t="s">
        <v>98</v>
      </c>
      <c r="D94" s="30" t="s">
        <v>98</v>
      </c>
      <c r="E94" s="30" t="s">
        <v>98</v>
      </c>
      <c r="F94" s="30" t="s">
        <v>109</v>
      </c>
      <c r="G94" s="30" t="s">
        <v>334</v>
      </c>
      <c r="H94" s="30" t="s">
        <v>98</v>
      </c>
      <c r="I94" s="30" t="s">
        <v>109</v>
      </c>
      <c r="J94" s="67" t="s">
        <v>98</v>
      </c>
      <c r="K94" s="30" t="s">
        <v>98</v>
      </c>
      <c r="L94" s="30" t="s">
        <v>334</v>
      </c>
      <c r="M94" s="68" t="s">
        <v>98</v>
      </c>
      <c r="N94" s="45">
        <f t="shared" ref="N94:N95" si="57">COUNTIF(C94:M94,"Y")</f>
        <v>2</v>
      </c>
      <c r="O94" s="45">
        <f t="shared" ref="O94:O95" si="58">COUNTIF(C94:M94,"N")</f>
        <v>7</v>
      </c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</row>
    <row r="95">
      <c r="A95" s="19"/>
      <c r="B95" s="41" t="s">
        <v>942</v>
      </c>
      <c r="C95" s="30" t="s">
        <v>98</v>
      </c>
      <c r="D95" s="30" t="s">
        <v>98</v>
      </c>
      <c r="E95" s="30" t="s">
        <v>98</v>
      </c>
      <c r="F95" s="30" t="s">
        <v>98</v>
      </c>
      <c r="G95" s="30" t="s">
        <v>334</v>
      </c>
      <c r="H95" s="30" t="s">
        <v>98</v>
      </c>
      <c r="I95" s="30" t="s">
        <v>98</v>
      </c>
      <c r="J95" s="67" t="s">
        <v>98</v>
      </c>
      <c r="K95" s="30" t="s">
        <v>98</v>
      </c>
      <c r="L95" s="30" t="s">
        <v>334</v>
      </c>
      <c r="M95" s="68" t="s">
        <v>98</v>
      </c>
      <c r="N95" s="45">
        <f t="shared" si="57"/>
        <v>0</v>
      </c>
      <c r="O95" s="45">
        <f t="shared" si="58"/>
        <v>9</v>
      </c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</row>
    <row r="96">
      <c r="A96" s="37" t="s">
        <v>564</v>
      </c>
      <c r="B96" s="38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3"/>
      <c r="N96" s="42"/>
      <c r="O96" s="42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</row>
    <row r="97">
      <c r="A97" s="19"/>
      <c r="B97" s="41" t="s">
        <v>943</v>
      </c>
      <c r="C97" s="30" t="s">
        <v>98</v>
      </c>
      <c r="D97" s="30" t="s">
        <v>98</v>
      </c>
      <c r="E97" s="30" t="s">
        <v>98</v>
      </c>
      <c r="F97" s="30" t="s">
        <v>98</v>
      </c>
      <c r="G97" s="30" t="s">
        <v>334</v>
      </c>
      <c r="H97" s="30" t="s">
        <v>98</v>
      </c>
      <c r="I97" s="30" t="s">
        <v>98</v>
      </c>
      <c r="J97" s="67" t="s">
        <v>98</v>
      </c>
      <c r="K97" s="30" t="s">
        <v>204</v>
      </c>
      <c r="L97" s="30" t="s">
        <v>334</v>
      </c>
      <c r="M97" s="68" t="s">
        <v>98</v>
      </c>
      <c r="N97" s="45">
        <f t="shared" ref="N97:N98" si="59">COUNTIF(C97:M97,"Y")</f>
        <v>0</v>
      </c>
      <c r="O97" s="45">
        <f t="shared" ref="O97:O98" si="60">COUNTIF(C97:M97,"N")</f>
        <v>8</v>
      </c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</row>
    <row r="98">
      <c r="A98" s="19"/>
      <c r="B98" s="41" t="s">
        <v>944</v>
      </c>
      <c r="C98" s="30" t="s">
        <v>98</v>
      </c>
      <c r="D98" s="30" t="s">
        <v>98</v>
      </c>
      <c r="E98" s="30" t="s">
        <v>98</v>
      </c>
      <c r="F98" s="30" t="s">
        <v>98</v>
      </c>
      <c r="G98" s="30" t="s">
        <v>334</v>
      </c>
      <c r="H98" s="30" t="s">
        <v>98</v>
      </c>
      <c r="I98" s="30" t="s">
        <v>98</v>
      </c>
      <c r="J98" s="67" t="s">
        <v>98</v>
      </c>
      <c r="K98" s="30" t="s">
        <v>204</v>
      </c>
      <c r="L98" s="30" t="s">
        <v>98</v>
      </c>
      <c r="M98" s="68" t="s">
        <v>98</v>
      </c>
      <c r="N98" s="45">
        <f t="shared" si="59"/>
        <v>0</v>
      </c>
      <c r="O98" s="45">
        <f t="shared" si="60"/>
        <v>9</v>
      </c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</row>
    <row r="99">
      <c r="A99" s="37" t="s">
        <v>575</v>
      </c>
      <c r="B99" s="38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3"/>
      <c r="N99" s="42"/>
      <c r="O99" s="42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</row>
    <row r="100">
      <c r="A100" s="19"/>
      <c r="B100" s="41" t="s">
        <v>945</v>
      </c>
      <c r="C100" s="30" t="s">
        <v>98</v>
      </c>
      <c r="D100" s="30" t="s">
        <v>98</v>
      </c>
      <c r="E100" s="30" t="s">
        <v>98</v>
      </c>
      <c r="F100" s="30" t="s">
        <v>98</v>
      </c>
      <c r="G100" s="30" t="s">
        <v>334</v>
      </c>
      <c r="H100" s="30" t="s">
        <v>98</v>
      </c>
      <c r="I100" s="30" t="s">
        <v>98</v>
      </c>
      <c r="J100" s="67" t="s">
        <v>98</v>
      </c>
      <c r="K100" s="30" t="s">
        <v>98</v>
      </c>
      <c r="L100" s="30" t="s">
        <v>334</v>
      </c>
      <c r="M100" s="68" t="s">
        <v>98</v>
      </c>
      <c r="N100" s="45">
        <f t="shared" ref="N100:N101" si="61">COUNTIF(C100:M100,"Y")</f>
        <v>0</v>
      </c>
      <c r="O100" s="45">
        <f t="shared" ref="O100:O101" si="62">COUNTIF(C100:M100,"N")</f>
        <v>9</v>
      </c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</row>
    <row r="101">
      <c r="A101" s="19"/>
      <c r="B101" s="41" t="s">
        <v>946</v>
      </c>
      <c r="C101" s="30" t="s">
        <v>98</v>
      </c>
      <c r="D101" s="30" t="s">
        <v>98</v>
      </c>
      <c r="E101" s="30" t="s">
        <v>98</v>
      </c>
      <c r="F101" s="30" t="s">
        <v>98</v>
      </c>
      <c r="G101" s="30" t="s">
        <v>334</v>
      </c>
      <c r="H101" s="30" t="s">
        <v>204</v>
      </c>
      <c r="I101" s="30" t="s">
        <v>98</v>
      </c>
      <c r="J101" s="67" t="s">
        <v>98</v>
      </c>
      <c r="K101" s="30" t="s">
        <v>98</v>
      </c>
      <c r="L101" s="30" t="s">
        <v>334</v>
      </c>
      <c r="M101" s="68" t="s">
        <v>98</v>
      </c>
      <c r="N101" s="45">
        <f t="shared" si="61"/>
        <v>0</v>
      </c>
      <c r="O101" s="45">
        <f t="shared" si="62"/>
        <v>8</v>
      </c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</row>
    <row r="102">
      <c r="A102" s="37" t="s">
        <v>579</v>
      </c>
      <c r="B102" s="38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3"/>
      <c r="N102" s="42"/>
      <c r="O102" s="42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</row>
    <row r="103">
      <c r="A103" s="19"/>
      <c r="B103" s="41" t="s">
        <v>947</v>
      </c>
      <c r="C103" s="30" t="s">
        <v>98</v>
      </c>
      <c r="D103" s="30" t="s">
        <v>98</v>
      </c>
      <c r="E103" s="30" t="s">
        <v>98</v>
      </c>
      <c r="F103" s="30" t="s">
        <v>98</v>
      </c>
      <c r="G103" s="30" t="s">
        <v>334</v>
      </c>
      <c r="H103" s="30" t="s">
        <v>98</v>
      </c>
      <c r="I103" s="30" t="s">
        <v>98</v>
      </c>
      <c r="J103" s="67" t="s">
        <v>98</v>
      </c>
      <c r="K103" s="30" t="s">
        <v>98</v>
      </c>
      <c r="L103" s="30" t="s">
        <v>334</v>
      </c>
      <c r="M103" s="68" t="s">
        <v>98</v>
      </c>
      <c r="N103" s="45">
        <f t="shared" ref="N103:N104" si="63">COUNTIF(C103:M103,"Y")</f>
        <v>0</v>
      </c>
      <c r="O103" s="45">
        <f t="shared" ref="O103:O104" si="64">COUNTIF(C103:M103,"N")</f>
        <v>9</v>
      </c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</row>
    <row r="104">
      <c r="A104" s="19"/>
      <c r="B104" s="41" t="s">
        <v>948</v>
      </c>
      <c r="C104" s="30" t="s">
        <v>98</v>
      </c>
      <c r="D104" s="30" t="s">
        <v>98</v>
      </c>
      <c r="E104" s="30" t="s">
        <v>98</v>
      </c>
      <c r="F104" s="30" t="s">
        <v>98</v>
      </c>
      <c r="G104" s="30" t="s">
        <v>98</v>
      </c>
      <c r="H104" s="30" t="s">
        <v>98</v>
      </c>
      <c r="I104" s="30" t="s">
        <v>98</v>
      </c>
      <c r="J104" s="67" t="s">
        <v>98</v>
      </c>
      <c r="K104" s="30" t="s">
        <v>98</v>
      </c>
      <c r="L104" s="30" t="s">
        <v>334</v>
      </c>
      <c r="M104" s="68" t="s">
        <v>98</v>
      </c>
      <c r="N104" s="45">
        <f t="shared" si="63"/>
        <v>0</v>
      </c>
      <c r="O104" s="45">
        <f t="shared" si="64"/>
        <v>10</v>
      </c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</row>
    <row r="105">
      <c r="A105" s="37" t="s">
        <v>605</v>
      </c>
      <c r="B105" s="38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3"/>
      <c r="N105" s="42"/>
      <c r="O105" s="42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</row>
    <row r="106">
      <c r="A106" s="19"/>
      <c r="B106" s="41" t="s">
        <v>949</v>
      </c>
      <c r="C106" s="30" t="s">
        <v>109</v>
      </c>
      <c r="D106" s="30" t="s">
        <v>109</v>
      </c>
      <c r="E106" s="30" t="s">
        <v>109</v>
      </c>
      <c r="F106" s="30" t="s">
        <v>109</v>
      </c>
      <c r="G106" s="30" t="s">
        <v>334</v>
      </c>
      <c r="H106" s="30" t="s">
        <v>109</v>
      </c>
      <c r="I106" s="30" t="s">
        <v>109</v>
      </c>
      <c r="J106" s="67" t="s">
        <v>109</v>
      </c>
      <c r="K106" s="30" t="s">
        <v>109</v>
      </c>
      <c r="L106" s="30" t="s">
        <v>334</v>
      </c>
      <c r="M106" s="68" t="s">
        <v>109</v>
      </c>
      <c r="N106" s="45">
        <f t="shared" ref="N106:N107" si="65">COUNTIF(C106:M106,"Y")</f>
        <v>9</v>
      </c>
      <c r="O106" s="45">
        <f t="shared" ref="O106:O107" si="66">COUNTIF(C106:M106,"N")</f>
        <v>0</v>
      </c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</row>
    <row r="107">
      <c r="A107" s="19"/>
      <c r="B107" s="41" t="s">
        <v>950</v>
      </c>
      <c r="C107" s="30" t="s">
        <v>109</v>
      </c>
      <c r="D107" s="30" t="s">
        <v>109</v>
      </c>
      <c r="E107" s="30" t="s">
        <v>109</v>
      </c>
      <c r="F107" s="30" t="s">
        <v>109</v>
      </c>
      <c r="G107" s="30" t="s">
        <v>334</v>
      </c>
      <c r="H107" s="30" t="s">
        <v>204</v>
      </c>
      <c r="I107" s="30" t="s">
        <v>109</v>
      </c>
      <c r="J107" s="67" t="s">
        <v>109</v>
      </c>
      <c r="K107" s="30" t="s">
        <v>109</v>
      </c>
      <c r="L107" s="30" t="s">
        <v>109</v>
      </c>
      <c r="M107" s="68" t="s">
        <v>109</v>
      </c>
      <c r="N107" s="45">
        <f t="shared" si="65"/>
        <v>9</v>
      </c>
      <c r="O107" s="45">
        <f t="shared" si="66"/>
        <v>0</v>
      </c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</row>
    <row r="108">
      <c r="A108" s="37" t="s">
        <v>616</v>
      </c>
      <c r="B108" s="38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3"/>
      <c r="N108" s="42"/>
      <c r="O108" s="42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</row>
    <row r="109">
      <c r="A109" s="19"/>
      <c r="B109" s="41" t="s">
        <v>951</v>
      </c>
      <c r="C109" s="30" t="s">
        <v>98</v>
      </c>
      <c r="D109" s="30" t="s">
        <v>98</v>
      </c>
      <c r="E109" s="30" t="s">
        <v>109</v>
      </c>
      <c r="F109" s="30" t="s">
        <v>109</v>
      </c>
      <c r="G109" s="30" t="s">
        <v>109</v>
      </c>
      <c r="H109" s="30" t="s">
        <v>109</v>
      </c>
      <c r="I109" s="30" t="s">
        <v>109</v>
      </c>
      <c r="J109" s="67" t="s">
        <v>98</v>
      </c>
      <c r="K109" s="30" t="s">
        <v>109</v>
      </c>
      <c r="L109" s="30" t="s">
        <v>109</v>
      </c>
      <c r="M109" s="68" t="s">
        <v>98</v>
      </c>
      <c r="N109" s="45">
        <f t="shared" ref="N109:N110" si="67">COUNTIF(C109:M109,"Y")</f>
        <v>7</v>
      </c>
      <c r="O109" s="45">
        <f t="shared" ref="O109:O110" si="68">COUNTIF(C109:M109,"N")</f>
        <v>4</v>
      </c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</row>
    <row r="110">
      <c r="A110" s="19"/>
      <c r="B110" s="41" t="s">
        <v>952</v>
      </c>
      <c r="C110" s="30" t="s">
        <v>109</v>
      </c>
      <c r="D110" s="30" t="s">
        <v>109</v>
      </c>
      <c r="E110" s="30" t="s">
        <v>109</v>
      </c>
      <c r="F110" s="30" t="s">
        <v>109</v>
      </c>
      <c r="G110" s="30" t="s">
        <v>109</v>
      </c>
      <c r="H110" s="30" t="s">
        <v>109</v>
      </c>
      <c r="I110" s="30" t="s">
        <v>109</v>
      </c>
      <c r="J110" s="67" t="s">
        <v>109</v>
      </c>
      <c r="K110" s="30" t="s">
        <v>109</v>
      </c>
      <c r="L110" s="30" t="s">
        <v>334</v>
      </c>
      <c r="M110" s="68" t="s">
        <v>109</v>
      </c>
      <c r="N110" s="45">
        <f t="shared" si="67"/>
        <v>10</v>
      </c>
      <c r="O110" s="45">
        <f t="shared" si="68"/>
        <v>0</v>
      </c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</row>
    <row r="111">
      <c r="A111" s="37" t="s">
        <v>618</v>
      </c>
      <c r="B111" s="38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3"/>
      <c r="N111" s="42"/>
      <c r="O111" s="42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</row>
    <row r="112">
      <c r="A112" s="19"/>
      <c r="B112" s="41" t="s">
        <v>953</v>
      </c>
      <c r="C112" s="30" t="s">
        <v>109</v>
      </c>
      <c r="D112" s="30" t="s">
        <v>109</v>
      </c>
      <c r="E112" s="30" t="s">
        <v>109</v>
      </c>
      <c r="F112" s="30" t="s">
        <v>109</v>
      </c>
      <c r="G112" s="30" t="s">
        <v>334</v>
      </c>
      <c r="H112" s="30" t="s">
        <v>204</v>
      </c>
      <c r="I112" s="30" t="s">
        <v>109</v>
      </c>
      <c r="J112" s="67" t="s">
        <v>109</v>
      </c>
      <c r="K112" s="30" t="s">
        <v>109</v>
      </c>
      <c r="L112" s="30" t="s">
        <v>334</v>
      </c>
      <c r="M112" s="68" t="s">
        <v>109</v>
      </c>
      <c r="N112" s="45">
        <f t="shared" ref="N112:N113" si="69">COUNTIF(C112:M112,"Y")</f>
        <v>8</v>
      </c>
      <c r="O112" s="45">
        <f t="shared" ref="O112:O113" si="70">COUNTIF(C112:M112,"N")</f>
        <v>0</v>
      </c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</row>
    <row r="113">
      <c r="A113" s="19"/>
      <c r="B113" s="41" t="s">
        <v>954</v>
      </c>
      <c r="C113" s="30" t="s">
        <v>98</v>
      </c>
      <c r="D113" s="30" t="s">
        <v>98</v>
      </c>
      <c r="E113" s="30" t="s">
        <v>98</v>
      </c>
      <c r="F113" s="30" t="s">
        <v>98</v>
      </c>
      <c r="G113" s="30" t="s">
        <v>98</v>
      </c>
      <c r="H113" s="30" t="s">
        <v>98</v>
      </c>
      <c r="I113" s="30" t="s">
        <v>98</v>
      </c>
      <c r="J113" s="67" t="s">
        <v>98</v>
      </c>
      <c r="K113" s="30" t="s">
        <v>98</v>
      </c>
      <c r="L113" s="30" t="s">
        <v>98</v>
      </c>
      <c r="M113" s="68" t="s">
        <v>98</v>
      </c>
      <c r="N113" s="45">
        <f t="shared" si="69"/>
        <v>0</v>
      </c>
      <c r="O113" s="45">
        <f t="shared" si="70"/>
        <v>11</v>
      </c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</row>
    <row r="114">
      <c r="A114" s="37" t="s">
        <v>632</v>
      </c>
      <c r="B114" s="38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3"/>
      <c r="N114" s="42"/>
      <c r="O114" s="42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</row>
    <row r="115">
      <c r="A115" s="19"/>
      <c r="B115" s="41" t="s">
        <v>955</v>
      </c>
      <c r="C115" s="30" t="s">
        <v>109</v>
      </c>
      <c r="D115" s="30" t="s">
        <v>109</v>
      </c>
      <c r="E115" s="30" t="s">
        <v>109</v>
      </c>
      <c r="F115" s="30" t="s">
        <v>109</v>
      </c>
      <c r="G115" s="30" t="s">
        <v>334</v>
      </c>
      <c r="H115" s="30" t="s">
        <v>109</v>
      </c>
      <c r="I115" s="30" t="s">
        <v>109</v>
      </c>
      <c r="J115" s="67" t="s">
        <v>109</v>
      </c>
      <c r="K115" s="30" t="s">
        <v>109</v>
      </c>
      <c r="L115" s="30" t="s">
        <v>334</v>
      </c>
      <c r="M115" s="68" t="s">
        <v>109</v>
      </c>
      <c r="N115" s="45">
        <f t="shared" ref="N115:N116" si="71">COUNTIF(C115:M115,"Y")</f>
        <v>9</v>
      </c>
      <c r="O115" s="45">
        <f t="shared" ref="O115:O116" si="72">COUNTIF(C115:M115,"N")</f>
        <v>0</v>
      </c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</row>
    <row r="116">
      <c r="A116" s="19"/>
      <c r="B116" s="41" t="s">
        <v>956</v>
      </c>
      <c r="C116" s="30" t="s">
        <v>109</v>
      </c>
      <c r="D116" s="30" t="s">
        <v>109</v>
      </c>
      <c r="E116" s="30" t="s">
        <v>109</v>
      </c>
      <c r="F116" s="30" t="s">
        <v>109</v>
      </c>
      <c r="G116" s="30" t="s">
        <v>334</v>
      </c>
      <c r="H116" s="30" t="s">
        <v>109</v>
      </c>
      <c r="I116" s="30" t="s">
        <v>109</v>
      </c>
      <c r="J116" s="67" t="s">
        <v>109</v>
      </c>
      <c r="K116" s="30" t="s">
        <v>109</v>
      </c>
      <c r="L116" s="30" t="s">
        <v>334</v>
      </c>
      <c r="M116" s="68" t="s">
        <v>109</v>
      </c>
      <c r="N116" s="45">
        <f t="shared" si="71"/>
        <v>9</v>
      </c>
      <c r="O116" s="45">
        <f t="shared" si="72"/>
        <v>0</v>
      </c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</row>
    <row r="117">
      <c r="A117" s="37" t="s">
        <v>637</v>
      </c>
      <c r="B117" s="38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3"/>
      <c r="N117" s="42"/>
      <c r="O117" s="42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</row>
    <row r="118">
      <c r="A118" s="19"/>
      <c r="B118" s="41" t="s">
        <v>957</v>
      </c>
      <c r="C118" s="30" t="s">
        <v>98</v>
      </c>
      <c r="D118" s="30" t="s">
        <v>98</v>
      </c>
      <c r="E118" s="30" t="s">
        <v>98</v>
      </c>
      <c r="F118" s="30" t="s">
        <v>98</v>
      </c>
      <c r="G118" s="30" t="s">
        <v>334</v>
      </c>
      <c r="H118" s="30" t="s">
        <v>98</v>
      </c>
      <c r="I118" s="30" t="s">
        <v>98</v>
      </c>
      <c r="J118" s="67" t="s">
        <v>98</v>
      </c>
      <c r="K118" s="30" t="s">
        <v>98</v>
      </c>
      <c r="L118" s="30" t="s">
        <v>334</v>
      </c>
      <c r="M118" s="68" t="s">
        <v>98</v>
      </c>
      <c r="N118" s="45">
        <f t="shared" ref="N118:N119" si="73">COUNTIF(C118:M118,"Y")</f>
        <v>0</v>
      </c>
      <c r="O118" s="45">
        <f t="shared" ref="O118:O119" si="74">COUNTIF(C118:M118,"N")</f>
        <v>9</v>
      </c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</row>
    <row r="119">
      <c r="A119" s="19"/>
      <c r="B119" s="41" t="s">
        <v>958</v>
      </c>
      <c r="C119" s="30" t="s">
        <v>98</v>
      </c>
      <c r="D119" s="30" t="s">
        <v>98</v>
      </c>
      <c r="E119" s="30" t="s">
        <v>98</v>
      </c>
      <c r="F119" s="30" t="s">
        <v>98</v>
      </c>
      <c r="G119" s="30" t="s">
        <v>334</v>
      </c>
      <c r="H119" s="30" t="s">
        <v>98</v>
      </c>
      <c r="I119" s="30" t="s">
        <v>98</v>
      </c>
      <c r="J119" s="67" t="s">
        <v>98</v>
      </c>
      <c r="K119" s="30" t="s">
        <v>98</v>
      </c>
      <c r="L119" s="30" t="s">
        <v>334</v>
      </c>
      <c r="M119" s="68" t="s">
        <v>98</v>
      </c>
      <c r="N119" s="45">
        <f t="shared" si="73"/>
        <v>0</v>
      </c>
      <c r="O119" s="45">
        <f t="shared" si="74"/>
        <v>9</v>
      </c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</row>
    <row r="120">
      <c r="A120" s="37" t="s">
        <v>643</v>
      </c>
      <c r="B120" s="38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3"/>
      <c r="N120" s="42"/>
      <c r="O120" s="42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</row>
    <row r="121">
      <c r="A121" s="19"/>
      <c r="B121" s="41" t="s">
        <v>959</v>
      </c>
      <c r="C121" s="30" t="s">
        <v>109</v>
      </c>
      <c r="D121" s="30" t="s">
        <v>109</v>
      </c>
      <c r="E121" s="30" t="s">
        <v>109</v>
      </c>
      <c r="F121" s="30" t="s">
        <v>109</v>
      </c>
      <c r="G121" s="30" t="s">
        <v>334</v>
      </c>
      <c r="H121" s="30" t="s">
        <v>109</v>
      </c>
      <c r="I121" s="30" t="s">
        <v>109</v>
      </c>
      <c r="J121" s="67" t="s">
        <v>109</v>
      </c>
      <c r="K121" s="30" t="s">
        <v>109</v>
      </c>
      <c r="L121" s="30" t="s">
        <v>109</v>
      </c>
      <c r="M121" s="68" t="s">
        <v>109</v>
      </c>
      <c r="N121" s="45">
        <f t="shared" ref="N121:N122" si="75">COUNTIF(C121:M121,"Y")</f>
        <v>10</v>
      </c>
      <c r="O121" s="45">
        <f t="shared" ref="O121:O122" si="76">COUNTIF(C121:M121,"N")</f>
        <v>0</v>
      </c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</row>
    <row r="122">
      <c r="A122" s="19"/>
      <c r="B122" s="41" t="s">
        <v>960</v>
      </c>
      <c r="C122" s="30" t="s">
        <v>98</v>
      </c>
      <c r="D122" s="30" t="s">
        <v>98</v>
      </c>
      <c r="E122" s="30" t="s">
        <v>98</v>
      </c>
      <c r="F122" s="30" t="s">
        <v>98</v>
      </c>
      <c r="G122" s="30" t="s">
        <v>109</v>
      </c>
      <c r="H122" s="30" t="s">
        <v>98</v>
      </c>
      <c r="I122" s="30" t="s">
        <v>98</v>
      </c>
      <c r="J122" s="67" t="s">
        <v>98</v>
      </c>
      <c r="K122" s="30" t="s">
        <v>98</v>
      </c>
      <c r="L122" s="30" t="s">
        <v>334</v>
      </c>
      <c r="M122" s="68" t="s">
        <v>98</v>
      </c>
      <c r="N122" s="45">
        <f t="shared" si="75"/>
        <v>1</v>
      </c>
      <c r="O122" s="45">
        <f t="shared" si="76"/>
        <v>9</v>
      </c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</row>
    <row r="123">
      <c r="A123" s="37" t="s">
        <v>661</v>
      </c>
      <c r="B123" s="38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3"/>
      <c r="N123" s="42"/>
      <c r="O123" s="42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</row>
    <row r="124">
      <c r="A124" s="19"/>
      <c r="B124" s="41" t="s">
        <v>961</v>
      </c>
      <c r="C124" s="30" t="s">
        <v>98</v>
      </c>
      <c r="D124" s="30" t="s">
        <v>98</v>
      </c>
      <c r="E124" s="30" t="s">
        <v>98</v>
      </c>
      <c r="F124" s="30" t="s">
        <v>98</v>
      </c>
      <c r="G124" s="30" t="s">
        <v>334</v>
      </c>
      <c r="H124" s="30" t="s">
        <v>98</v>
      </c>
      <c r="I124" s="30" t="s">
        <v>98</v>
      </c>
      <c r="J124" s="67" t="s">
        <v>98</v>
      </c>
      <c r="K124" s="30" t="s">
        <v>98</v>
      </c>
      <c r="L124" s="30" t="s">
        <v>98</v>
      </c>
      <c r="M124" s="68" t="s">
        <v>98</v>
      </c>
      <c r="N124" s="45">
        <f t="shared" ref="N124:N125" si="77">COUNTIF(C124:M124,"Y")</f>
        <v>0</v>
      </c>
      <c r="O124" s="45">
        <f t="shared" ref="O124:O125" si="78">COUNTIF(C124:M124,"N")</f>
        <v>10</v>
      </c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</row>
    <row r="125">
      <c r="A125" s="19"/>
      <c r="B125" s="70" t="s">
        <v>962</v>
      </c>
      <c r="C125" s="30" t="s">
        <v>98</v>
      </c>
      <c r="D125" s="30" t="s">
        <v>98</v>
      </c>
      <c r="E125" s="30" t="s">
        <v>98</v>
      </c>
      <c r="F125" s="30" t="s">
        <v>98</v>
      </c>
      <c r="G125" s="30" t="s">
        <v>334</v>
      </c>
      <c r="H125" s="30" t="s">
        <v>98</v>
      </c>
      <c r="I125" s="30" t="s">
        <v>98</v>
      </c>
      <c r="J125" s="67" t="s">
        <v>98</v>
      </c>
      <c r="K125" s="30" t="s">
        <v>98</v>
      </c>
      <c r="L125" s="30" t="s">
        <v>334</v>
      </c>
      <c r="M125" s="68" t="s">
        <v>98</v>
      </c>
      <c r="N125" s="45">
        <f t="shared" si="77"/>
        <v>0</v>
      </c>
      <c r="O125" s="45">
        <f t="shared" si="78"/>
        <v>9</v>
      </c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</row>
    <row r="126">
      <c r="A126" s="37" t="s">
        <v>664</v>
      </c>
      <c r="B126" s="38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3"/>
      <c r="N126" s="42"/>
      <c r="O126" s="42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</row>
    <row r="127">
      <c r="A127" s="19"/>
      <c r="B127" s="41" t="s">
        <v>963</v>
      </c>
      <c r="C127" s="30" t="s">
        <v>109</v>
      </c>
      <c r="D127" s="30" t="s">
        <v>109</v>
      </c>
      <c r="E127" s="30" t="s">
        <v>109</v>
      </c>
      <c r="F127" s="30" t="s">
        <v>109</v>
      </c>
      <c r="G127" s="30" t="s">
        <v>334</v>
      </c>
      <c r="H127" s="30" t="s">
        <v>109</v>
      </c>
      <c r="I127" s="30" t="s">
        <v>109</v>
      </c>
      <c r="J127" s="67" t="s">
        <v>98</v>
      </c>
      <c r="K127" s="30" t="s">
        <v>109</v>
      </c>
      <c r="L127" s="30" t="s">
        <v>334</v>
      </c>
      <c r="M127" s="68" t="s">
        <v>109</v>
      </c>
      <c r="N127" s="45">
        <f t="shared" ref="N127:N128" si="79">COUNTIF(C127:M127,"Y")</f>
        <v>8</v>
      </c>
      <c r="O127" s="45">
        <f t="shared" ref="O127:O128" si="80">COUNTIF(C127:M127,"N")</f>
        <v>1</v>
      </c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</row>
    <row r="128">
      <c r="A128" s="19"/>
      <c r="B128" s="41" t="s">
        <v>964</v>
      </c>
      <c r="C128" s="30" t="s">
        <v>109</v>
      </c>
      <c r="D128" s="30" t="s">
        <v>109</v>
      </c>
      <c r="E128" s="30" t="s">
        <v>109</v>
      </c>
      <c r="F128" s="30" t="s">
        <v>109</v>
      </c>
      <c r="G128" s="30" t="s">
        <v>334</v>
      </c>
      <c r="H128" s="30" t="s">
        <v>109</v>
      </c>
      <c r="I128" s="30" t="s">
        <v>109</v>
      </c>
      <c r="J128" s="67" t="s">
        <v>109</v>
      </c>
      <c r="K128" s="30" t="s">
        <v>109</v>
      </c>
      <c r="L128" s="30" t="s">
        <v>109</v>
      </c>
      <c r="M128" s="68" t="s">
        <v>109</v>
      </c>
      <c r="N128" s="45">
        <f t="shared" si="79"/>
        <v>10</v>
      </c>
      <c r="O128" s="45">
        <f t="shared" si="80"/>
        <v>0</v>
      </c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</row>
    <row r="129">
      <c r="A129" s="37" t="s">
        <v>673</v>
      </c>
      <c r="B129" s="38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3"/>
      <c r="N129" s="42"/>
      <c r="O129" s="42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</row>
    <row r="130">
      <c r="A130" s="19"/>
      <c r="B130" s="41" t="s">
        <v>965</v>
      </c>
      <c r="C130" s="30" t="s">
        <v>109</v>
      </c>
      <c r="D130" s="30" t="s">
        <v>109</v>
      </c>
      <c r="E130" s="30" t="s">
        <v>109</v>
      </c>
      <c r="F130" s="30" t="s">
        <v>109</v>
      </c>
      <c r="G130" s="30" t="s">
        <v>109</v>
      </c>
      <c r="H130" s="30" t="s">
        <v>109</v>
      </c>
      <c r="I130" s="30" t="s">
        <v>109</v>
      </c>
      <c r="J130" s="67" t="s">
        <v>109</v>
      </c>
      <c r="K130" s="30" t="s">
        <v>109</v>
      </c>
      <c r="L130" s="30" t="s">
        <v>334</v>
      </c>
      <c r="M130" s="68" t="s">
        <v>109</v>
      </c>
      <c r="N130" s="45">
        <f t="shared" ref="N130:N131" si="81">COUNTIF(C130:M130,"Y")</f>
        <v>10</v>
      </c>
      <c r="O130" s="45">
        <f t="shared" ref="O130:O131" si="82">COUNTIF(C130:M130,"N")</f>
        <v>0</v>
      </c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</row>
    <row r="131">
      <c r="A131" s="19"/>
      <c r="B131" s="41" t="s">
        <v>966</v>
      </c>
      <c r="C131" s="30" t="s">
        <v>109</v>
      </c>
      <c r="D131" s="30" t="s">
        <v>109</v>
      </c>
      <c r="E131" s="30" t="s">
        <v>109</v>
      </c>
      <c r="F131" s="30" t="s">
        <v>109</v>
      </c>
      <c r="G131" s="30" t="s">
        <v>334</v>
      </c>
      <c r="H131" s="30" t="s">
        <v>109</v>
      </c>
      <c r="I131" s="30" t="s">
        <v>109</v>
      </c>
      <c r="J131" s="67" t="s">
        <v>109</v>
      </c>
      <c r="K131" s="30" t="s">
        <v>109</v>
      </c>
      <c r="L131" s="30" t="s">
        <v>109</v>
      </c>
      <c r="M131" s="68" t="s">
        <v>109</v>
      </c>
      <c r="N131" s="45">
        <f t="shared" si="81"/>
        <v>10</v>
      </c>
      <c r="O131" s="45">
        <f t="shared" si="82"/>
        <v>0</v>
      </c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</row>
    <row r="132">
      <c r="A132" s="37" t="s">
        <v>675</v>
      </c>
      <c r="B132" s="38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3"/>
      <c r="N132" s="42"/>
      <c r="O132" s="42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</row>
    <row r="133">
      <c r="A133" s="19"/>
      <c r="B133" s="41" t="s">
        <v>967</v>
      </c>
      <c r="C133" s="30" t="s">
        <v>109</v>
      </c>
      <c r="D133" s="30" t="s">
        <v>109</v>
      </c>
      <c r="E133" s="30" t="s">
        <v>109</v>
      </c>
      <c r="F133" s="30" t="s">
        <v>109</v>
      </c>
      <c r="G133" s="30" t="s">
        <v>334</v>
      </c>
      <c r="H133" s="30" t="s">
        <v>109</v>
      </c>
      <c r="I133" s="30" t="s">
        <v>109</v>
      </c>
      <c r="J133" s="67" t="s">
        <v>109</v>
      </c>
      <c r="K133" s="30" t="s">
        <v>109</v>
      </c>
      <c r="L133" s="30" t="s">
        <v>109</v>
      </c>
      <c r="M133" s="68" t="s">
        <v>109</v>
      </c>
      <c r="N133" s="45">
        <f t="shared" ref="N133:N134" si="83">COUNTIF(C133:M133,"Y")</f>
        <v>10</v>
      </c>
      <c r="O133" s="45">
        <f t="shared" ref="O133:O134" si="84">COUNTIF(C133:M133,"N")</f>
        <v>0</v>
      </c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</row>
    <row r="134">
      <c r="A134" s="19"/>
      <c r="B134" s="41" t="s">
        <v>968</v>
      </c>
      <c r="C134" s="30" t="s">
        <v>109</v>
      </c>
      <c r="D134" s="30" t="s">
        <v>109</v>
      </c>
      <c r="E134" s="30" t="s">
        <v>109</v>
      </c>
      <c r="F134" s="30" t="s">
        <v>109</v>
      </c>
      <c r="G134" s="30" t="s">
        <v>334</v>
      </c>
      <c r="H134" s="30" t="s">
        <v>109</v>
      </c>
      <c r="I134" s="30" t="s">
        <v>109</v>
      </c>
      <c r="J134" s="67" t="s">
        <v>109</v>
      </c>
      <c r="K134" s="30" t="s">
        <v>109</v>
      </c>
      <c r="L134" s="30" t="s">
        <v>334</v>
      </c>
      <c r="M134" s="68" t="s">
        <v>109</v>
      </c>
      <c r="N134" s="45">
        <f t="shared" si="83"/>
        <v>9</v>
      </c>
      <c r="O134" s="45">
        <f t="shared" si="84"/>
        <v>0</v>
      </c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</row>
    <row r="135">
      <c r="A135" s="37" t="s">
        <v>684</v>
      </c>
      <c r="B135" s="38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3"/>
      <c r="N135" s="42"/>
      <c r="O135" s="42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</row>
    <row r="136">
      <c r="A136" s="19"/>
      <c r="B136" s="41" t="s">
        <v>969</v>
      </c>
      <c r="C136" s="30" t="s">
        <v>109</v>
      </c>
      <c r="D136" s="30" t="s">
        <v>109</v>
      </c>
      <c r="E136" s="30" t="s">
        <v>109</v>
      </c>
      <c r="F136" s="30" t="s">
        <v>109</v>
      </c>
      <c r="G136" s="30" t="s">
        <v>334</v>
      </c>
      <c r="H136" s="30" t="s">
        <v>109</v>
      </c>
      <c r="I136" s="30" t="s">
        <v>109</v>
      </c>
      <c r="J136" s="67" t="s">
        <v>109</v>
      </c>
      <c r="K136" s="30" t="s">
        <v>109</v>
      </c>
      <c r="L136" s="30" t="s">
        <v>334</v>
      </c>
      <c r="M136" s="68" t="s">
        <v>109</v>
      </c>
      <c r="N136" s="45">
        <f t="shared" ref="N136:N137" si="85">COUNTIF(C136:M136,"Y")</f>
        <v>9</v>
      </c>
      <c r="O136" s="45">
        <f t="shared" ref="O136:O137" si="86">COUNTIF(C136:M136,"N")</f>
        <v>0</v>
      </c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</row>
    <row r="137">
      <c r="A137" s="19"/>
      <c r="B137" s="41" t="s">
        <v>970</v>
      </c>
      <c r="C137" s="30" t="s">
        <v>109</v>
      </c>
      <c r="D137" s="30" t="s">
        <v>109</v>
      </c>
      <c r="E137" s="30" t="s">
        <v>109</v>
      </c>
      <c r="F137" s="30" t="s">
        <v>109</v>
      </c>
      <c r="G137" s="30" t="s">
        <v>334</v>
      </c>
      <c r="H137" s="30" t="s">
        <v>109</v>
      </c>
      <c r="I137" s="30" t="s">
        <v>109</v>
      </c>
      <c r="J137" s="67" t="s">
        <v>109</v>
      </c>
      <c r="K137" s="30" t="s">
        <v>109</v>
      </c>
      <c r="L137" s="30" t="s">
        <v>334</v>
      </c>
      <c r="M137" s="68" t="s">
        <v>109</v>
      </c>
      <c r="N137" s="45">
        <f t="shared" si="85"/>
        <v>9</v>
      </c>
      <c r="O137" s="45">
        <f t="shared" si="86"/>
        <v>0</v>
      </c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</row>
    <row r="138">
      <c r="A138" s="37" t="s">
        <v>719</v>
      </c>
      <c r="B138" s="38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3"/>
      <c r="N138" s="42"/>
      <c r="O138" s="42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</row>
    <row r="139">
      <c r="A139" s="19"/>
      <c r="B139" s="41" t="s">
        <v>971</v>
      </c>
      <c r="C139" s="30" t="s">
        <v>109</v>
      </c>
      <c r="D139" s="30" t="s">
        <v>109</v>
      </c>
      <c r="E139" s="30" t="s">
        <v>109</v>
      </c>
      <c r="F139" s="30" t="s">
        <v>109</v>
      </c>
      <c r="G139" s="30" t="s">
        <v>334</v>
      </c>
      <c r="H139" s="30" t="s">
        <v>109</v>
      </c>
      <c r="I139" s="30" t="s">
        <v>109</v>
      </c>
      <c r="J139" s="67" t="s">
        <v>109</v>
      </c>
      <c r="K139" s="30" t="s">
        <v>109</v>
      </c>
      <c r="L139" s="30" t="s">
        <v>334</v>
      </c>
      <c r="M139" s="68" t="s">
        <v>109</v>
      </c>
      <c r="N139" s="45">
        <f t="shared" ref="N139:N140" si="87">COUNTIF(C139:M139,"Y")</f>
        <v>9</v>
      </c>
      <c r="O139" s="45">
        <f t="shared" ref="O139:O140" si="88">COUNTIF(C139:M139,"N")</f>
        <v>0</v>
      </c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</row>
    <row r="140">
      <c r="A140" s="19"/>
      <c r="B140" s="41" t="s">
        <v>972</v>
      </c>
      <c r="C140" s="30" t="s">
        <v>109</v>
      </c>
      <c r="D140" s="30" t="s">
        <v>109</v>
      </c>
      <c r="E140" s="30" t="s">
        <v>109</v>
      </c>
      <c r="F140" s="30" t="s">
        <v>109</v>
      </c>
      <c r="G140" s="30" t="s">
        <v>334</v>
      </c>
      <c r="H140" s="30" t="s">
        <v>109</v>
      </c>
      <c r="I140" s="30" t="s">
        <v>109</v>
      </c>
      <c r="J140" s="67" t="s">
        <v>109</v>
      </c>
      <c r="K140" s="30" t="s">
        <v>109</v>
      </c>
      <c r="L140" s="30" t="s">
        <v>334</v>
      </c>
      <c r="M140" s="68" t="s">
        <v>109</v>
      </c>
      <c r="N140" s="45">
        <f t="shared" si="87"/>
        <v>9</v>
      </c>
      <c r="O140" s="45">
        <f t="shared" si="88"/>
        <v>0</v>
      </c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</row>
    <row r="141">
      <c r="A141" s="37" t="s">
        <v>724</v>
      </c>
      <c r="B141" s="38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3"/>
      <c r="N141" s="42"/>
      <c r="O141" s="42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</row>
    <row r="142">
      <c r="A142" s="19"/>
      <c r="B142" s="41" t="s">
        <v>973</v>
      </c>
      <c r="C142" s="30" t="s">
        <v>98</v>
      </c>
      <c r="D142" s="30" t="s">
        <v>98</v>
      </c>
      <c r="E142" s="30" t="s">
        <v>98</v>
      </c>
      <c r="F142" s="30" t="s">
        <v>98</v>
      </c>
      <c r="G142" s="30" t="s">
        <v>334</v>
      </c>
      <c r="H142" s="30" t="s">
        <v>98</v>
      </c>
      <c r="I142" s="30" t="s">
        <v>98</v>
      </c>
      <c r="J142" s="67" t="s">
        <v>98</v>
      </c>
      <c r="K142" s="30" t="s">
        <v>98</v>
      </c>
      <c r="L142" s="30" t="s">
        <v>334</v>
      </c>
      <c r="M142" s="68" t="s">
        <v>98</v>
      </c>
      <c r="N142" s="45">
        <f t="shared" ref="N142:N143" si="89">COUNTIF(C142:M142,"Y")</f>
        <v>0</v>
      </c>
      <c r="O142" s="45">
        <f t="shared" ref="O142:O143" si="90">COUNTIF(C142:M142,"N")</f>
        <v>9</v>
      </c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</row>
    <row r="143">
      <c r="A143" s="19"/>
      <c r="B143" s="41" t="s">
        <v>974</v>
      </c>
      <c r="C143" s="30" t="s">
        <v>98</v>
      </c>
      <c r="D143" s="30" t="s">
        <v>98</v>
      </c>
      <c r="E143" s="30" t="s">
        <v>98</v>
      </c>
      <c r="F143" s="30" t="s">
        <v>98</v>
      </c>
      <c r="G143" s="30" t="s">
        <v>98</v>
      </c>
      <c r="H143" s="30" t="s">
        <v>98</v>
      </c>
      <c r="I143" s="30" t="s">
        <v>98</v>
      </c>
      <c r="J143" s="67" t="s">
        <v>98</v>
      </c>
      <c r="K143" s="30" t="s">
        <v>98</v>
      </c>
      <c r="L143" s="30" t="s">
        <v>334</v>
      </c>
      <c r="M143" s="68" t="s">
        <v>98</v>
      </c>
      <c r="N143" s="45">
        <f t="shared" si="89"/>
        <v>0</v>
      </c>
      <c r="O143" s="45">
        <f t="shared" si="90"/>
        <v>10</v>
      </c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</row>
    <row r="144">
      <c r="A144" s="37" t="s">
        <v>726</v>
      </c>
      <c r="B144" s="38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3"/>
      <c r="N144" s="42"/>
      <c r="O144" s="42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</row>
    <row r="145">
      <c r="A145" s="19"/>
      <c r="B145" s="41" t="s">
        <v>975</v>
      </c>
      <c r="C145" s="30" t="s">
        <v>98</v>
      </c>
      <c r="D145" s="30" t="s">
        <v>98</v>
      </c>
      <c r="E145" s="30" t="s">
        <v>98</v>
      </c>
      <c r="F145" s="30" t="s">
        <v>109</v>
      </c>
      <c r="G145" s="30" t="s">
        <v>334</v>
      </c>
      <c r="H145" s="30" t="s">
        <v>98</v>
      </c>
      <c r="I145" s="30" t="s">
        <v>109</v>
      </c>
      <c r="J145" s="67" t="s">
        <v>98</v>
      </c>
      <c r="K145" s="30" t="s">
        <v>98</v>
      </c>
      <c r="L145" s="30" t="s">
        <v>109</v>
      </c>
      <c r="M145" s="68" t="s">
        <v>98</v>
      </c>
      <c r="N145" s="45">
        <f t="shared" ref="N145:N146" si="91">COUNTIF(C145:M145,"Y")</f>
        <v>3</v>
      </c>
      <c r="O145" s="45">
        <f t="shared" ref="O145:O146" si="92">COUNTIF(C145:M145,"N")</f>
        <v>7</v>
      </c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</row>
    <row r="146">
      <c r="A146" s="19"/>
      <c r="B146" s="41" t="s">
        <v>976</v>
      </c>
      <c r="C146" s="30" t="s">
        <v>98</v>
      </c>
      <c r="D146" s="30" t="s">
        <v>98</v>
      </c>
      <c r="E146" s="30" t="s">
        <v>98</v>
      </c>
      <c r="F146" s="30" t="s">
        <v>98</v>
      </c>
      <c r="G146" s="30" t="s">
        <v>334</v>
      </c>
      <c r="H146" s="30" t="s">
        <v>98</v>
      </c>
      <c r="I146" s="30" t="s">
        <v>98</v>
      </c>
      <c r="J146" s="67" t="s">
        <v>98</v>
      </c>
      <c r="K146" s="30" t="s">
        <v>98</v>
      </c>
      <c r="L146" s="30" t="s">
        <v>334</v>
      </c>
      <c r="M146" s="68" t="s">
        <v>98</v>
      </c>
      <c r="N146" s="45">
        <f t="shared" si="91"/>
        <v>0</v>
      </c>
      <c r="O146" s="45">
        <f t="shared" si="92"/>
        <v>9</v>
      </c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</row>
    <row r="147">
      <c r="A147" s="37" t="s">
        <v>738</v>
      </c>
      <c r="B147" s="38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3"/>
      <c r="N147" s="42"/>
      <c r="O147" s="42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</row>
    <row r="148">
      <c r="A148" s="19"/>
      <c r="B148" s="41" t="s">
        <v>977</v>
      </c>
      <c r="C148" s="30" t="s">
        <v>98</v>
      </c>
      <c r="D148" s="30" t="s">
        <v>98</v>
      </c>
      <c r="E148" s="30" t="s">
        <v>98</v>
      </c>
      <c r="F148" s="30" t="s">
        <v>98</v>
      </c>
      <c r="G148" s="30" t="s">
        <v>334</v>
      </c>
      <c r="H148" s="30" t="s">
        <v>98</v>
      </c>
      <c r="I148" s="30" t="s">
        <v>98</v>
      </c>
      <c r="J148" s="67" t="s">
        <v>98</v>
      </c>
      <c r="K148" s="30" t="s">
        <v>98</v>
      </c>
      <c r="L148" s="30" t="s">
        <v>334</v>
      </c>
      <c r="M148" s="68" t="s">
        <v>98</v>
      </c>
      <c r="N148" s="45">
        <f t="shared" ref="N148:N149" si="93">COUNTIF(C148:M148,"Y")</f>
        <v>0</v>
      </c>
      <c r="O148" s="45">
        <f t="shared" ref="O148:O149" si="94">COUNTIF(C148:M148,"N")</f>
        <v>9</v>
      </c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</row>
    <row r="149">
      <c r="A149" s="19"/>
      <c r="B149" s="41" t="s">
        <v>978</v>
      </c>
      <c r="C149" s="30" t="s">
        <v>98</v>
      </c>
      <c r="D149" s="30" t="s">
        <v>98</v>
      </c>
      <c r="E149" s="30" t="s">
        <v>98</v>
      </c>
      <c r="F149" s="30" t="s">
        <v>98</v>
      </c>
      <c r="G149" s="30" t="s">
        <v>334</v>
      </c>
      <c r="H149" s="30" t="s">
        <v>98</v>
      </c>
      <c r="I149" s="30" t="s">
        <v>98</v>
      </c>
      <c r="J149" s="67" t="s">
        <v>98</v>
      </c>
      <c r="K149" s="30" t="s">
        <v>98</v>
      </c>
      <c r="L149" s="30" t="s">
        <v>334</v>
      </c>
      <c r="M149" s="68" t="s">
        <v>98</v>
      </c>
      <c r="N149" s="45">
        <f t="shared" si="93"/>
        <v>0</v>
      </c>
      <c r="O149" s="45">
        <f t="shared" si="94"/>
        <v>9</v>
      </c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</row>
    <row r="150">
      <c r="A150" s="37" t="s">
        <v>748</v>
      </c>
      <c r="B150" s="38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3"/>
      <c r="N150" s="42"/>
      <c r="O150" s="42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</row>
    <row r="151">
      <c r="A151" s="19"/>
      <c r="B151" s="41" t="s">
        <v>979</v>
      </c>
      <c r="C151" s="30" t="s">
        <v>98</v>
      </c>
      <c r="D151" s="30" t="s">
        <v>109</v>
      </c>
      <c r="E151" s="30" t="s">
        <v>109</v>
      </c>
      <c r="F151" s="30" t="s">
        <v>109</v>
      </c>
      <c r="G151" s="30" t="s">
        <v>334</v>
      </c>
      <c r="H151" s="30" t="s">
        <v>109</v>
      </c>
      <c r="I151" s="30" t="s">
        <v>109</v>
      </c>
      <c r="J151" s="67" t="s">
        <v>98</v>
      </c>
      <c r="K151" s="30" t="s">
        <v>109</v>
      </c>
      <c r="L151" s="30" t="s">
        <v>334</v>
      </c>
      <c r="M151" s="68" t="s">
        <v>98</v>
      </c>
      <c r="N151" s="45">
        <f t="shared" ref="N151:N152" si="95">COUNTIF(C151:M151,"Y")</f>
        <v>6</v>
      </c>
      <c r="O151" s="45">
        <f t="shared" ref="O151:O152" si="96">COUNTIF(C151:M151,"N")</f>
        <v>3</v>
      </c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</row>
    <row r="152">
      <c r="A152" s="19"/>
      <c r="B152" s="41" t="s">
        <v>980</v>
      </c>
      <c r="C152" s="30" t="s">
        <v>109</v>
      </c>
      <c r="D152" s="30" t="s">
        <v>109</v>
      </c>
      <c r="E152" s="30" t="s">
        <v>109</v>
      </c>
      <c r="F152" s="30" t="s">
        <v>109</v>
      </c>
      <c r="G152" s="30" t="s">
        <v>334</v>
      </c>
      <c r="H152" s="30" t="s">
        <v>109</v>
      </c>
      <c r="I152" s="30" t="s">
        <v>109</v>
      </c>
      <c r="J152" s="67" t="s">
        <v>109</v>
      </c>
      <c r="K152" s="30" t="s">
        <v>109</v>
      </c>
      <c r="L152" s="30" t="s">
        <v>334</v>
      </c>
      <c r="M152" s="68" t="s">
        <v>109</v>
      </c>
      <c r="N152" s="45">
        <f t="shared" si="95"/>
        <v>9</v>
      </c>
      <c r="O152" s="45">
        <f t="shared" si="96"/>
        <v>0</v>
      </c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</row>
    <row r="153">
      <c r="A153" s="37" t="s">
        <v>751</v>
      </c>
      <c r="B153" s="38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3"/>
      <c r="N153" s="42"/>
      <c r="O153" s="42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</row>
    <row r="154">
      <c r="A154" s="19"/>
      <c r="B154" s="41" t="s">
        <v>981</v>
      </c>
      <c r="C154" s="30" t="s">
        <v>109</v>
      </c>
      <c r="D154" s="30" t="s">
        <v>109</v>
      </c>
      <c r="E154" s="30" t="s">
        <v>109</v>
      </c>
      <c r="F154" s="30" t="s">
        <v>109</v>
      </c>
      <c r="G154" s="30" t="s">
        <v>334</v>
      </c>
      <c r="H154" s="30" t="s">
        <v>109</v>
      </c>
      <c r="I154" s="30" t="s">
        <v>109</v>
      </c>
      <c r="J154" s="67" t="s">
        <v>109</v>
      </c>
      <c r="K154" s="30" t="s">
        <v>109</v>
      </c>
      <c r="L154" s="30" t="s">
        <v>334</v>
      </c>
      <c r="M154" s="68" t="s">
        <v>109</v>
      </c>
      <c r="N154" s="45">
        <f t="shared" ref="N154:N155" si="97">COUNTIF(C154:M154,"Y")</f>
        <v>9</v>
      </c>
      <c r="O154" s="45">
        <f t="shared" ref="O154:O155" si="98">COUNTIF(C154:M154,"N")</f>
        <v>0</v>
      </c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</row>
    <row r="155">
      <c r="A155" s="19"/>
      <c r="B155" s="41" t="s">
        <v>982</v>
      </c>
      <c r="C155" s="30" t="s">
        <v>98</v>
      </c>
      <c r="D155" s="30" t="s">
        <v>98</v>
      </c>
      <c r="E155" s="30" t="s">
        <v>98</v>
      </c>
      <c r="F155" s="30" t="s">
        <v>98</v>
      </c>
      <c r="G155" s="30" t="s">
        <v>334</v>
      </c>
      <c r="H155" s="30" t="s">
        <v>98</v>
      </c>
      <c r="I155" s="30" t="s">
        <v>98</v>
      </c>
      <c r="J155" s="67" t="s">
        <v>98</v>
      </c>
      <c r="K155" s="30" t="s">
        <v>98</v>
      </c>
      <c r="L155" s="30" t="s">
        <v>334</v>
      </c>
      <c r="M155" s="68" t="s">
        <v>98</v>
      </c>
      <c r="N155" s="45">
        <f t="shared" si="97"/>
        <v>0</v>
      </c>
      <c r="O155" s="45">
        <f t="shared" si="98"/>
        <v>9</v>
      </c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</row>
    <row r="156">
      <c r="A156" s="37" t="s">
        <v>758</v>
      </c>
      <c r="B156" s="38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3"/>
      <c r="N156" s="42"/>
      <c r="O156" s="42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</row>
    <row r="157">
      <c r="A157" s="19"/>
      <c r="B157" s="41" t="s">
        <v>983</v>
      </c>
      <c r="C157" s="30" t="s">
        <v>109</v>
      </c>
      <c r="D157" s="30" t="s">
        <v>109</v>
      </c>
      <c r="E157" s="30" t="s">
        <v>109</v>
      </c>
      <c r="F157" s="30" t="s">
        <v>109</v>
      </c>
      <c r="G157" s="30" t="s">
        <v>334</v>
      </c>
      <c r="H157" s="30" t="s">
        <v>109</v>
      </c>
      <c r="I157" s="30" t="s">
        <v>109</v>
      </c>
      <c r="J157" s="67" t="s">
        <v>109</v>
      </c>
      <c r="K157" s="30" t="s">
        <v>109</v>
      </c>
      <c r="L157" s="30" t="s">
        <v>334</v>
      </c>
      <c r="M157" s="68" t="s">
        <v>109</v>
      </c>
      <c r="N157" s="45">
        <f t="shared" ref="N157:N158" si="99">COUNTIF(C157:M157,"Y")</f>
        <v>9</v>
      </c>
      <c r="O157" s="45">
        <f t="shared" ref="O157:O158" si="100">COUNTIF(C157:M157,"N")</f>
        <v>0</v>
      </c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</row>
    <row r="158">
      <c r="A158" s="19"/>
      <c r="B158" s="41" t="s">
        <v>984</v>
      </c>
      <c r="C158" s="30" t="s">
        <v>109</v>
      </c>
      <c r="D158" s="30" t="s">
        <v>109</v>
      </c>
      <c r="E158" s="30" t="s">
        <v>109</v>
      </c>
      <c r="F158" s="30" t="s">
        <v>109</v>
      </c>
      <c r="G158" s="30" t="s">
        <v>334</v>
      </c>
      <c r="H158" s="30" t="s">
        <v>109</v>
      </c>
      <c r="I158" s="30" t="s">
        <v>109</v>
      </c>
      <c r="J158" s="67" t="s">
        <v>109</v>
      </c>
      <c r="K158" s="30" t="s">
        <v>109</v>
      </c>
      <c r="L158" s="30" t="s">
        <v>334</v>
      </c>
      <c r="M158" s="68" t="s">
        <v>109</v>
      </c>
      <c r="N158" s="45">
        <f t="shared" si="99"/>
        <v>9</v>
      </c>
      <c r="O158" s="45">
        <f t="shared" si="100"/>
        <v>0</v>
      </c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</row>
    <row r="159">
      <c r="A159" s="37" t="s">
        <v>906</v>
      </c>
      <c r="B159" s="38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3"/>
      <c r="N159" s="42"/>
      <c r="O159" s="42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</row>
    <row r="160">
      <c r="A160" s="19"/>
      <c r="B160" s="41" t="s">
        <v>907</v>
      </c>
      <c r="C160" s="30" t="s">
        <v>109</v>
      </c>
      <c r="D160" s="30" t="s">
        <v>334</v>
      </c>
      <c r="E160" s="30" t="s">
        <v>334</v>
      </c>
      <c r="F160" s="30" t="s">
        <v>334</v>
      </c>
      <c r="G160" s="30" t="s">
        <v>334</v>
      </c>
      <c r="H160" s="30" t="s">
        <v>334</v>
      </c>
      <c r="I160" s="30" t="s">
        <v>334</v>
      </c>
      <c r="J160" s="67" t="s">
        <v>109</v>
      </c>
      <c r="K160" s="30" t="s">
        <v>334</v>
      </c>
      <c r="L160" s="30" t="s">
        <v>334</v>
      </c>
      <c r="M160" s="31" t="s">
        <v>334</v>
      </c>
      <c r="N160" s="45">
        <f>COUNTIF(C160:M160,"Y")</f>
        <v>2</v>
      </c>
      <c r="O160" s="45">
        <f>COUNTIF(C160:M160,"N")</f>
        <v>0</v>
      </c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</row>
    <row r="161">
      <c r="A161" s="45"/>
      <c r="B161" s="45"/>
      <c r="C161" s="45"/>
      <c r="D161" s="45"/>
      <c r="E161" s="45"/>
      <c r="F161" s="45"/>
      <c r="G161" s="75"/>
      <c r="H161" s="45"/>
      <c r="J161" s="45"/>
      <c r="K161" s="45"/>
      <c r="L161" s="21"/>
      <c r="M161" s="46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</row>
    <row r="162">
      <c r="A162" s="44"/>
      <c r="B162" s="45"/>
      <c r="C162" s="45"/>
      <c r="D162" s="45"/>
      <c r="E162" s="45"/>
      <c r="F162" s="45"/>
      <c r="G162" s="75"/>
      <c r="H162" s="45"/>
      <c r="J162" s="45"/>
      <c r="K162" s="45"/>
      <c r="L162" s="21"/>
      <c r="M162" s="46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</row>
    <row r="163">
      <c r="A163" s="44"/>
      <c r="B163" s="45"/>
      <c r="C163" s="45"/>
      <c r="D163" s="45"/>
      <c r="E163" s="45"/>
      <c r="F163" s="45"/>
      <c r="G163" s="75"/>
      <c r="H163" s="45"/>
      <c r="J163" s="45"/>
      <c r="K163" s="45"/>
      <c r="L163" s="21"/>
      <c r="M163" s="46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</row>
    <row r="164">
      <c r="A164" s="44"/>
      <c r="B164" s="45"/>
      <c r="C164" s="45"/>
      <c r="D164" s="45"/>
      <c r="E164" s="45"/>
      <c r="F164" s="45"/>
      <c r="G164" s="75"/>
      <c r="H164" s="45"/>
      <c r="J164" s="45"/>
      <c r="K164" s="45"/>
      <c r="L164" s="21"/>
      <c r="M164" s="46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</row>
    <row r="165">
      <c r="A165" s="44"/>
      <c r="B165" s="45"/>
      <c r="C165" s="45"/>
      <c r="D165" s="45"/>
      <c r="E165" s="45"/>
      <c r="F165" s="45"/>
      <c r="G165" s="75"/>
      <c r="H165" s="45"/>
      <c r="J165" s="45"/>
      <c r="K165" s="45"/>
      <c r="L165" s="21"/>
      <c r="M165" s="46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</row>
    <row r="166">
      <c r="A166" s="44"/>
      <c r="B166" s="45"/>
      <c r="C166" s="45"/>
      <c r="D166" s="45"/>
      <c r="E166" s="45"/>
      <c r="F166" s="45"/>
      <c r="G166" s="75"/>
      <c r="H166" s="45"/>
      <c r="J166" s="45"/>
      <c r="K166" s="45"/>
      <c r="L166" s="21"/>
      <c r="M166" s="46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</row>
    <row r="167">
      <c r="A167" s="44"/>
      <c r="B167" s="45"/>
      <c r="C167" s="45"/>
      <c r="D167" s="45"/>
      <c r="E167" s="45"/>
      <c r="F167" s="45"/>
      <c r="G167" s="75"/>
      <c r="H167" s="45"/>
      <c r="J167" s="45"/>
      <c r="K167" s="45"/>
      <c r="L167" s="21"/>
      <c r="M167" s="46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</row>
    <row r="168">
      <c r="A168" s="44"/>
      <c r="B168" s="45"/>
      <c r="C168" s="45"/>
      <c r="D168" s="45"/>
      <c r="E168" s="45"/>
      <c r="F168" s="45"/>
      <c r="G168" s="75"/>
      <c r="H168" s="45"/>
      <c r="J168" s="45"/>
      <c r="K168" s="45"/>
      <c r="L168" s="21"/>
      <c r="M168" s="46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</row>
    <row r="169">
      <c r="A169" s="44"/>
      <c r="B169" s="45"/>
      <c r="C169" s="45"/>
      <c r="D169" s="45"/>
      <c r="E169" s="45"/>
      <c r="F169" s="45"/>
      <c r="G169" s="75"/>
      <c r="H169" s="45"/>
      <c r="J169" s="45"/>
      <c r="K169" s="45"/>
      <c r="L169" s="21"/>
      <c r="M169" s="46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</row>
    <row r="170">
      <c r="A170" s="44"/>
      <c r="B170" s="45"/>
      <c r="C170" s="45"/>
      <c r="D170" s="45"/>
      <c r="E170" s="45"/>
      <c r="F170" s="45"/>
      <c r="G170" s="75"/>
      <c r="H170" s="45"/>
      <c r="J170" s="45"/>
      <c r="K170" s="45"/>
      <c r="L170" s="21"/>
      <c r="M170" s="46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</row>
    <row r="171">
      <c r="A171" s="44"/>
      <c r="B171" s="45"/>
      <c r="C171" s="45"/>
      <c r="D171" s="45"/>
      <c r="E171" s="45"/>
      <c r="F171" s="45"/>
      <c r="G171" s="75"/>
      <c r="H171" s="45"/>
      <c r="J171" s="45"/>
      <c r="K171" s="45"/>
      <c r="L171" s="21"/>
      <c r="M171" s="46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</row>
    <row r="172">
      <c r="A172" s="44"/>
      <c r="B172" s="45"/>
      <c r="C172" s="45"/>
      <c r="D172" s="45"/>
      <c r="E172" s="45"/>
      <c r="F172" s="45"/>
      <c r="G172" s="75"/>
      <c r="H172" s="45"/>
      <c r="J172" s="45"/>
      <c r="K172" s="45"/>
      <c r="L172" s="21"/>
      <c r="M172" s="46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</row>
    <row r="173">
      <c r="A173" s="44"/>
      <c r="B173" s="45"/>
      <c r="C173" s="45"/>
      <c r="D173" s="45"/>
      <c r="E173" s="45"/>
      <c r="F173" s="45"/>
      <c r="G173" s="75"/>
      <c r="H173" s="45"/>
      <c r="J173" s="45"/>
      <c r="K173" s="45"/>
      <c r="L173" s="21"/>
      <c r="M173" s="46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</row>
    <row r="174">
      <c r="A174" s="44"/>
      <c r="B174" s="45"/>
      <c r="C174" s="45"/>
      <c r="D174" s="45"/>
      <c r="E174" s="45"/>
      <c r="F174" s="45"/>
      <c r="G174" s="75"/>
      <c r="H174" s="45"/>
      <c r="J174" s="45"/>
      <c r="K174" s="45"/>
      <c r="L174" s="21"/>
      <c r="M174" s="46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</row>
    <row r="175">
      <c r="A175" s="44"/>
      <c r="B175" s="45"/>
      <c r="C175" s="45"/>
      <c r="D175" s="45"/>
      <c r="E175" s="45"/>
      <c r="F175" s="45"/>
      <c r="G175" s="75"/>
      <c r="H175" s="45"/>
      <c r="J175" s="45"/>
      <c r="K175" s="45"/>
      <c r="L175" s="21"/>
      <c r="M175" s="46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</row>
    <row r="176">
      <c r="A176" s="44"/>
      <c r="B176" s="45"/>
      <c r="C176" s="45"/>
      <c r="D176" s="45"/>
      <c r="E176" s="45"/>
      <c r="F176" s="45"/>
      <c r="G176" s="75"/>
      <c r="H176" s="45"/>
      <c r="J176" s="45"/>
      <c r="K176" s="45"/>
      <c r="L176" s="21"/>
      <c r="M176" s="46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</row>
    <row r="177">
      <c r="A177" s="44"/>
      <c r="B177" s="45"/>
      <c r="C177" s="45"/>
      <c r="D177" s="45"/>
      <c r="E177" s="45"/>
      <c r="F177" s="45"/>
      <c r="G177" s="75"/>
      <c r="H177" s="45"/>
      <c r="J177" s="45"/>
      <c r="K177" s="45"/>
      <c r="L177" s="21"/>
      <c r="M177" s="46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</row>
    <row r="178">
      <c r="A178" s="44"/>
      <c r="B178" s="45"/>
      <c r="C178" s="45"/>
      <c r="D178" s="45"/>
      <c r="E178" s="45"/>
      <c r="F178" s="45"/>
      <c r="G178" s="75"/>
      <c r="H178" s="45"/>
      <c r="J178" s="45"/>
      <c r="K178" s="45"/>
      <c r="L178" s="21"/>
      <c r="M178" s="46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</row>
    <row r="179">
      <c r="A179" s="44"/>
      <c r="B179" s="45"/>
      <c r="C179" s="45"/>
      <c r="D179" s="45"/>
      <c r="E179" s="45"/>
      <c r="F179" s="45"/>
      <c r="G179" s="75"/>
      <c r="H179" s="45"/>
      <c r="J179" s="45"/>
      <c r="K179" s="45"/>
      <c r="L179" s="21"/>
      <c r="M179" s="46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</row>
    <row r="180">
      <c r="A180" s="44"/>
      <c r="B180" s="45"/>
      <c r="C180" s="45"/>
      <c r="D180" s="45"/>
      <c r="E180" s="45"/>
      <c r="F180" s="45"/>
      <c r="G180" s="75"/>
      <c r="H180" s="45"/>
      <c r="J180" s="45"/>
      <c r="K180" s="45"/>
      <c r="L180" s="21"/>
      <c r="M180" s="46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</row>
    <row r="181">
      <c r="A181" s="44"/>
      <c r="B181" s="45"/>
      <c r="C181" s="45"/>
      <c r="D181" s="45"/>
      <c r="E181" s="45"/>
      <c r="F181" s="45"/>
      <c r="G181" s="75"/>
      <c r="H181" s="45"/>
      <c r="J181" s="45"/>
      <c r="K181" s="45"/>
      <c r="L181" s="21"/>
      <c r="M181" s="46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</row>
    <row r="182">
      <c r="A182" s="44"/>
      <c r="B182" s="45"/>
      <c r="C182" s="45"/>
      <c r="D182" s="45"/>
      <c r="E182" s="45"/>
      <c r="F182" s="45"/>
      <c r="G182" s="75"/>
      <c r="H182" s="45"/>
      <c r="J182" s="45"/>
      <c r="K182" s="45"/>
      <c r="L182" s="21"/>
      <c r="M182" s="46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</row>
    <row r="183">
      <c r="A183" s="44"/>
      <c r="B183" s="45"/>
      <c r="C183" s="45"/>
      <c r="D183" s="45"/>
      <c r="E183" s="45"/>
      <c r="F183" s="45"/>
      <c r="G183" s="75"/>
      <c r="H183" s="45"/>
      <c r="J183" s="45"/>
      <c r="K183" s="45"/>
      <c r="L183" s="21"/>
      <c r="M183" s="46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</row>
    <row r="184">
      <c r="A184" s="44"/>
      <c r="B184" s="45"/>
      <c r="C184" s="45"/>
      <c r="D184" s="45"/>
      <c r="E184" s="45"/>
      <c r="F184" s="45"/>
      <c r="G184" s="75"/>
      <c r="H184" s="45"/>
      <c r="J184" s="45"/>
      <c r="K184" s="45"/>
      <c r="L184" s="21"/>
      <c r="M184" s="46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</row>
    <row r="185">
      <c r="A185" s="44"/>
      <c r="B185" s="45"/>
      <c r="C185" s="45"/>
      <c r="D185" s="45"/>
      <c r="E185" s="45"/>
      <c r="F185" s="45"/>
      <c r="G185" s="75"/>
      <c r="H185" s="45"/>
      <c r="J185" s="45"/>
      <c r="K185" s="45"/>
      <c r="L185" s="21"/>
      <c r="M185" s="46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</row>
    <row r="186">
      <c r="A186" s="44"/>
      <c r="B186" s="45"/>
      <c r="C186" s="45"/>
      <c r="D186" s="45"/>
      <c r="E186" s="45"/>
      <c r="F186" s="45"/>
      <c r="G186" s="75"/>
      <c r="H186" s="45"/>
      <c r="J186" s="45"/>
      <c r="K186" s="45"/>
      <c r="L186" s="21"/>
      <c r="M186" s="46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</row>
    <row r="187">
      <c r="A187" s="44"/>
      <c r="B187" s="45"/>
      <c r="C187" s="45"/>
      <c r="D187" s="45"/>
      <c r="E187" s="45"/>
      <c r="F187" s="45"/>
      <c r="G187" s="75"/>
      <c r="H187" s="45"/>
      <c r="J187" s="45"/>
      <c r="K187" s="45"/>
      <c r="L187" s="21"/>
      <c r="M187" s="46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</row>
    <row r="188">
      <c r="A188" s="44"/>
      <c r="B188" s="45"/>
      <c r="C188" s="45"/>
      <c r="D188" s="45"/>
      <c r="E188" s="45"/>
      <c r="F188" s="45"/>
      <c r="G188" s="75"/>
      <c r="H188" s="45"/>
      <c r="J188" s="45"/>
      <c r="K188" s="45"/>
      <c r="L188" s="21"/>
      <c r="M188" s="46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</row>
    <row r="189">
      <c r="A189" s="44"/>
      <c r="B189" s="45"/>
      <c r="C189" s="45"/>
      <c r="D189" s="45"/>
      <c r="E189" s="45"/>
      <c r="F189" s="45"/>
      <c r="G189" s="75"/>
      <c r="H189" s="45"/>
      <c r="J189" s="45"/>
      <c r="K189" s="45"/>
      <c r="L189" s="21"/>
      <c r="M189" s="46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</row>
    <row r="190">
      <c r="A190" s="44"/>
      <c r="B190" s="45"/>
      <c r="C190" s="45"/>
      <c r="D190" s="45"/>
      <c r="E190" s="45"/>
      <c r="F190" s="45"/>
      <c r="G190" s="75"/>
      <c r="H190" s="45"/>
      <c r="J190" s="45"/>
      <c r="K190" s="45"/>
      <c r="L190" s="21"/>
      <c r="M190" s="46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</row>
    <row r="191">
      <c r="A191" s="44"/>
      <c r="B191" s="45"/>
      <c r="C191" s="45"/>
      <c r="D191" s="45"/>
      <c r="E191" s="45"/>
      <c r="F191" s="45"/>
      <c r="G191" s="75"/>
      <c r="H191" s="45"/>
      <c r="J191" s="45"/>
      <c r="K191" s="45"/>
      <c r="L191" s="21"/>
      <c r="M191" s="46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</row>
    <row r="192">
      <c r="A192" s="44"/>
      <c r="B192" s="45"/>
      <c r="C192" s="45"/>
      <c r="D192" s="45"/>
      <c r="E192" s="45"/>
      <c r="F192" s="45"/>
      <c r="G192" s="75"/>
      <c r="H192" s="45"/>
      <c r="J192" s="45"/>
      <c r="K192" s="45"/>
      <c r="L192" s="21"/>
      <c r="M192" s="46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</row>
    <row r="193">
      <c r="A193" s="44"/>
      <c r="B193" s="45"/>
      <c r="C193" s="45"/>
      <c r="D193" s="45"/>
      <c r="E193" s="45"/>
      <c r="F193" s="45"/>
      <c r="G193" s="75"/>
      <c r="H193" s="45"/>
      <c r="J193" s="45"/>
      <c r="K193" s="45"/>
      <c r="L193" s="21"/>
      <c r="M193" s="46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</row>
    <row r="194">
      <c r="A194" s="44"/>
      <c r="B194" s="45"/>
      <c r="C194" s="45"/>
      <c r="D194" s="45"/>
      <c r="E194" s="45"/>
      <c r="F194" s="45"/>
      <c r="G194" s="75"/>
      <c r="H194" s="45"/>
      <c r="J194" s="45"/>
      <c r="K194" s="45"/>
      <c r="L194" s="21"/>
      <c r="M194" s="46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</row>
    <row r="195">
      <c r="A195" s="44"/>
      <c r="B195" s="45"/>
      <c r="C195" s="45"/>
      <c r="D195" s="45"/>
      <c r="E195" s="45"/>
      <c r="F195" s="45"/>
      <c r="G195" s="75"/>
      <c r="H195" s="45"/>
      <c r="J195" s="45"/>
      <c r="K195" s="45"/>
      <c r="L195" s="21"/>
      <c r="M195" s="46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</row>
    <row r="196">
      <c r="A196" s="44"/>
      <c r="B196" s="45"/>
      <c r="C196" s="45"/>
      <c r="D196" s="45"/>
      <c r="E196" s="45"/>
      <c r="F196" s="45"/>
      <c r="G196" s="75"/>
      <c r="H196" s="45"/>
      <c r="J196" s="45"/>
      <c r="K196" s="45"/>
      <c r="L196" s="21"/>
      <c r="M196" s="46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</row>
    <row r="197">
      <c r="A197" s="44"/>
      <c r="B197" s="45"/>
      <c r="C197" s="45"/>
      <c r="D197" s="45"/>
      <c r="E197" s="45"/>
      <c r="F197" s="45"/>
      <c r="G197" s="75"/>
      <c r="H197" s="45"/>
      <c r="J197" s="45"/>
      <c r="K197" s="45"/>
      <c r="L197" s="21"/>
      <c r="M197" s="46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</row>
    <row r="198">
      <c r="A198" s="44"/>
      <c r="B198" s="45"/>
      <c r="C198" s="45"/>
      <c r="D198" s="45"/>
      <c r="E198" s="45"/>
      <c r="F198" s="45"/>
      <c r="G198" s="75"/>
      <c r="H198" s="45"/>
      <c r="J198" s="45"/>
      <c r="K198" s="45"/>
      <c r="L198" s="21"/>
      <c r="M198" s="46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</row>
    <row r="199">
      <c r="A199" s="44"/>
      <c r="B199" s="45"/>
      <c r="C199" s="45"/>
      <c r="D199" s="45"/>
      <c r="E199" s="45"/>
      <c r="F199" s="45"/>
      <c r="G199" s="75"/>
      <c r="H199" s="45"/>
      <c r="J199" s="45"/>
      <c r="K199" s="45"/>
      <c r="L199" s="21"/>
      <c r="M199" s="46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</row>
    <row r="200">
      <c r="A200" s="44"/>
      <c r="B200" s="45"/>
      <c r="C200" s="45"/>
      <c r="D200" s="45"/>
      <c r="E200" s="45"/>
      <c r="F200" s="45"/>
      <c r="G200" s="75"/>
      <c r="H200" s="45"/>
      <c r="J200" s="45"/>
      <c r="K200" s="45"/>
      <c r="L200" s="21"/>
      <c r="M200" s="46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</row>
    <row r="201">
      <c r="A201" s="44"/>
      <c r="B201" s="45"/>
      <c r="C201" s="45"/>
      <c r="D201" s="45"/>
      <c r="E201" s="45"/>
      <c r="F201" s="45"/>
      <c r="G201" s="75"/>
      <c r="H201" s="45"/>
      <c r="J201" s="45"/>
      <c r="K201" s="45"/>
      <c r="L201" s="21"/>
      <c r="M201" s="46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</row>
    <row r="202">
      <c r="A202" s="44"/>
      <c r="B202" s="45"/>
      <c r="C202" s="45"/>
      <c r="D202" s="45"/>
      <c r="E202" s="45"/>
      <c r="F202" s="45"/>
      <c r="G202" s="75"/>
      <c r="H202" s="45"/>
      <c r="J202" s="45"/>
      <c r="K202" s="45"/>
      <c r="L202" s="21"/>
      <c r="M202" s="46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</row>
    <row r="203">
      <c r="A203" s="44"/>
      <c r="B203" s="45"/>
      <c r="C203" s="45"/>
      <c r="D203" s="45"/>
      <c r="E203" s="45"/>
      <c r="F203" s="45"/>
      <c r="G203" s="75"/>
      <c r="H203" s="45"/>
      <c r="J203" s="45"/>
      <c r="K203" s="45"/>
      <c r="L203" s="21"/>
      <c r="M203" s="46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</row>
    <row r="204">
      <c r="A204" s="44"/>
      <c r="B204" s="45"/>
      <c r="C204" s="45"/>
      <c r="D204" s="45"/>
      <c r="E204" s="45"/>
      <c r="F204" s="45"/>
      <c r="G204" s="75"/>
      <c r="H204" s="45"/>
      <c r="J204" s="45"/>
      <c r="K204" s="45"/>
      <c r="L204" s="21"/>
      <c r="M204" s="46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</row>
    <row r="205">
      <c r="A205" s="44"/>
      <c r="B205" s="45"/>
      <c r="C205" s="45"/>
      <c r="D205" s="45"/>
      <c r="E205" s="45"/>
      <c r="F205" s="45"/>
      <c r="G205" s="75"/>
      <c r="H205" s="45"/>
      <c r="J205" s="45"/>
      <c r="K205" s="45"/>
      <c r="L205" s="21"/>
      <c r="M205" s="46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</row>
    <row r="206">
      <c r="A206" s="44"/>
      <c r="B206" s="45"/>
      <c r="C206" s="45"/>
      <c r="D206" s="45"/>
      <c r="E206" s="45"/>
      <c r="F206" s="45"/>
      <c r="G206" s="75"/>
      <c r="H206" s="45"/>
      <c r="J206" s="45"/>
      <c r="K206" s="45"/>
      <c r="L206" s="21"/>
      <c r="M206" s="46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</row>
    <row r="207">
      <c r="A207" s="44"/>
      <c r="B207" s="45"/>
      <c r="C207" s="45"/>
      <c r="D207" s="45"/>
      <c r="E207" s="45"/>
      <c r="F207" s="45"/>
      <c r="G207" s="75"/>
      <c r="H207" s="45"/>
      <c r="J207" s="45"/>
      <c r="K207" s="45"/>
      <c r="L207" s="21"/>
      <c r="M207" s="46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</row>
    <row r="208">
      <c r="A208" s="44"/>
      <c r="B208" s="45"/>
      <c r="C208" s="45"/>
      <c r="D208" s="45"/>
      <c r="E208" s="45"/>
      <c r="F208" s="45"/>
      <c r="G208" s="75"/>
      <c r="H208" s="45"/>
      <c r="J208" s="45"/>
      <c r="K208" s="45"/>
      <c r="L208" s="21"/>
      <c r="M208" s="46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</row>
    <row r="209">
      <c r="A209" s="44"/>
      <c r="B209" s="45"/>
      <c r="C209" s="45"/>
      <c r="D209" s="45"/>
      <c r="E209" s="45"/>
      <c r="F209" s="45"/>
      <c r="G209" s="75"/>
      <c r="H209" s="45"/>
      <c r="J209" s="45"/>
      <c r="K209" s="45"/>
      <c r="L209" s="21"/>
      <c r="M209" s="46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</row>
    <row r="210">
      <c r="A210" s="44"/>
      <c r="B210" s="45"/>
      <c r="C210" s="45"/>
      <c r="D210" s="45"/>
      <c r="E210" s="45"/>
      <c r="F210" s="45"/>
      <c r="G210" s="75"/>
      <c r="H210" s="45"/>
      <c r="J210" s="45"/>
      <c r="K210" s="45"/>
      <c r="L210" s="21"/>
      <c r="M210" s="46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</row>
    <row r="211">
      <c r="A211" s="44"/>
      <c r="B211" s="45"/>
      <c r="C211" s="45"/>
      <c r="D211" s="45"/>
      <c r="E211" s="45"/>
      <c r="F211" s="45"/>
      <c r="G211" s="75"/>
      <c r="H211" s="45"/>
      <c r="J211" s="45"/>
      <c r="K211" s="45"/>
      <c r="L211" s="21"/>
      <c r="M211" s="46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</row>
    <row r="212">
      <c r="A212" s="44"/>
      <c r="B212" s="45"/>
      <c r="C212" s="45"/>
      <c r="D212" s="45"/>
      <c r="E212" s="45"/>
      <c r="F212" s="45"/>
      <c r="G212" s="75"/>
      <c r="H212" s="45"/>
      <c r="J212" s="45"/>
      <c r="K212" s="45"/>
      <c r="L212" s="21"/>
      <c r="M212" s="46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</row>
    <row r="213">
      <c r="A213" s="44"/>
      <c r="B213" s="45"/>
      <c r="C213" s="45"/>
      <c r="D213" s="45"/>
      <c r="E213" s="45"/>
      <c r="F213" s="45"/>
      <c r="G213" s="75"/>
      <c r="H213" s="45"/>
      <c r="J213" s="45"/>
      <c r="K213" s="45"/>
      <c r="L213" s="21"/>
      <c r="M213" s="46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</row>
    <row r="214">
      <c r="A214" s="44"/>
      <c r="B214" s="45"/>
      <c r="C214" s="45"/>
      <c r="D214" s="45"/>
      <c r="E214" s="45"/>
      <c r="F214" s="45"/>
      <c r="G214" s="75"/>
      <c r="H214" s="45"/>
      <c r="J214" s="45"/>
      <c r="K214" s="45"/>
      <c r="L214" s="21"/>
      <c r="M214" s="46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</row>
    <row r="215">
      <c r="A215" s="44"/>
      <c r="B215" s="45"/>
      <c r="C215" s="45"/>
      <c r="D215" s="45"/>
      <c r="E215" s="45"/>
      <c r="F215" s="45"/>
      <c r="G215" s="75"/>
      <c r="H215" s="45"/>
      <c r="J215" s="45"/>
      <c r="K215" s="45"/>
      <c r="L215" s="21"/>
      <c r="M215" s="46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</row>
    <row r="216">
      <c r="A216" s="44"/>
      <c r="B216" s="45"/>
      <c r="C216" s="45"/>
      <c r="D216" s="45"/>
      <c r="E216" s="45"/>
      <c r="F216" s="45"/>
      <c r="G216" s="75"/>
      <c r="H216" s="45"/>
      <c r="J216" s="45"/>
      <c r="K216" s="45"/>
      <c r="L216" s="21"/>
      <c r="M216" s="46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</row>
    <row r="217">
      <c r="A217" s="44"/>
      <c r="B217" s="45"/>
      <c r="C217" s="45"/>
      <c r="D217" s="45"/>
      <c r="E217" s="45"/>
      <c r="F217" s="45"/>
      <c r="G217" s="75"/>
      <c r="H217" s="45"/>
      <c r="J217" s="45"/>
      <c r="K217" s="45"/>
      <c r="L217" s="21"/>
      <c r="M217" s="46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</row>
    <row r="218">
      <c r="A218" s="44"/>
      <c r="B218" s="45"/>
      <c r="C218" s="45"/>
      <c r="D218" s="45"/>
      <c r="E218" s="45"/>
      <c r="F218" s="45"/>
      <c r="G218" s="75"/>
      <c r="H218" s="45"/>
      <c r="J218" s="45"/>
      <c r="K218" s="45"/>
      <c r="L218" s="21"/>
      <c r="M218" s="46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</row>
    <row r="219">
      <c r="A219" s="44"/>
      <c r="B219" s="45"/>
      <c r="C219" s="45"/>
      <c r="D219" s="45"/>
      <c r="E219" s="45"/>
      <c r="F219" s="45"/>
      <c r="G219" s="75"/>
      <c r="H219" s="45"/>
      <c r="J219" s="45"/>
      <c r="K219" s="45"/>
      <c r="L219" s="21"/>
      <c r="M219" s="46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</row>
    <row r="220">
      <c r="A220" s="44"/>
      <c r="B220" s="45"/>
      <c r="C220" s="45"/>
      <c r="D220" s="45"/>
      <c r="E220" s="45"/>
      <c r="F220" s="45"/>
      <c r="G220" s="75"/>
      <c r="H220" s="45"/>
      <c r="J220" s="45"/>
      <c r="K220" s="45"/>
      <c r="L220" s="21"/>
      <c r="M220" s="46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</row>
    <row r="221">
      <c r="A221" s="44"/>
      <c r="B221" s="45"/>
      <c r="C221" s="45"/>
      <c r="D221" s="45"/>
      <c r="E221" s="45"/>
      <c r="F221" s="45"/>
      <c r="G221" s="75"/>
      <c r="H221" s="45"/>
      <c r="J221" s="45"/>
      <c r="K221" s="45"/>
      <c r="L221" s="21"/>
      <c r="M221" s="46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</row>
    <row r="222">
      <c r="A222" s="44"/>
      <c r="B222" s="45"/>
      <c r="C222" s="45"/>
      <c r="D222" s="45"/>
      <c r="E222" s="45"/>
      <c r="F222" s="45"/>
      <c r="G222" s="75"/>
      <c r="H222" s="45"/>
      <c r="J222" s="45"/>
      <c r="K222" s="45"/>
      <c r="L222" s="21"/>
      <c r="M222" s="46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</row>
    <row r="223">
      <c r="A223" s="44"/>
      <c r="B223" s="45"/>
      <c r="C223" s="45"/>
      <c r="D223" s="45"/>
      <c r="E223" s="45"/>
      <c r="F223" s="45"/>
      <c r="G223" s="75"/>
      <c r="H223" s="45"/>
      <c r="J223" s="45"/>
      <c r="K223" s="45"/>
      <c r="L223" s="21"/>
      <c r="M223" s="46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</row>
    <row r="224">
      <c r="A224" s="44"/>
      <c r="B224" s="45"/>
      <c r="C224" s="45"/>
      <c r="D224" s="45"/>
      <c r="E224" s="45"/>
      <c r="F224" s="45"/>
      <c r="G224" s="75"/>
      <c r="H224" s="45"/>
      <c r="J224" s="45"/>
      <c r="K224" s="45"/>
      <c r="L224" s="21"/>
      <c r="M224" s="46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</row>
    <row r="225">
      <c r="A225" s="44"/>
      <c r="B225" s="45"/>
      <c r="C225" s="45"/>
      <c r="D225" s="45"/>
      <c r="E225" s="45"/>
      <c r="F225" s="45"/>
      <c r="G225" s="75"/>
      <c r="H225" s="45"/>
      <c r="J225" s="45"/>
      <c r="K225" s="45"/>
      <c r="L225" s="21"/>
      <c r="M225" s="46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</row>
    <row r="226">
      <c r="A226" s="44"/>
      <c r="B226" s="45"/>
      <c r="C226" s="45"/>
      <c r="D226" s="45"/>
      <c r="E226" s="45"/>
      <c r="F226" s="45"/>
      <c r="G226" s="75"/>
      <c r="H226" s="45"/>
      <c r="J226" s="45"/>
      <c r="K226" s="45"/>
      <c r="L226" s="21"/>
      <c r="M226" s="46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</row>
    <row r="227">
      <c r="A227" s="44"/>
      <c r="B227" s="45"/>
      <c r="C227" s="45"/>
      <c r="D227" s="45"/>
      <c r="E227" s="45"/>
      <c r="F227" s="45"/>
      <c r="G227" s="75"/>
      <c r="H227" s="45"/>
      <c r="J227" s="45"/>
      <c r="K227" s="45"/>
      <c r="L227" s="21"/>
      <c r="M227" s="46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</row>
    <row r="228">
      <c r="A228" s="44"/>
      <c r="B228" s="45"/>
      <c r="C228" s="45"/>
      <c r="D228" s="45"/>
      <c r="E228" s="45"/>
      <c r="F228" s="45"/>
      <c r="G228" s="75"/>
      <c r="H228" s="45"/>
      <c r="J228" s="45"/>
      <c r="K228" s="45"/>
      <c r="L228" s="21"/>
      <c r="M228" s="46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</row>
    <row r="229">
      <c r="A229" s="44"/>
      <c r="B229" s="45"/>
      <c r="C229" s="45"/>
      <c r="D229" s="45"/>
      <c r="E229" s="45"/>
      <c r="F229" s="45"/>
      <c r="G229" s="75"/>
      <c r="H229" s="45"/>
      <c r="J229" s="45"/>
      <c r="K229" s="45"/>
      <c r="L229" s="21"/>
      <c r="M229" s="46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</row>
    <row r="230">
      <c r="A230" s="44"/>
      <c r="B230" s="45"/>
      <c r="C230" s="45"/>
      <c r="D230" s="45"/>
      <c r="E230" s="45"/>
      <c r="F230" s="45"/>
      <c r="G230" s="75"/>
      <c r="H230" s="45"/>
      <c r="J230" s="45"/>
      <c r="K230" s="45"/>
      <c r="L230" s="21"/>
      <c r="M230" s="46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</row>
    <row r="231">
      <c r="A231" s="44"/>
      <c r="B231" s="45"/>
      <c r="C231" s="45"/>
      <c r="D231" s="45"/>
      <c r="E231" s="45"/>
      <c r="F231" s="45"/>
      <c r="G231" s="75"/>
      <c r="H231" s="45"/>
      <c r="J231" s="45"/>
      <c r="K231" s="45"/>
      <c r="L231" s="21"/>
      <c r="M231" s="46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</row>
    <row r="232">
      <c r="A232" s="44"/>
      <c r="B232" s="45"/>
      <c r="C232" s="45"/>
      <c r="D232" s="45"/>
      <c r="E232" s="45"/>
      <c r="F232" s="45"/>
      <c r="G232" s="75"/>
      <c r="H232" s="45"/>
      <c r="J232" s="45"/>
      <c r="K232" s="45"/>
      <c r="L232" s="21"/>
      <c r="M232" s="46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</row>
    <row r="233">
      <c r="A233" s="44"/>
      <c r="B233" s="45"/>
      <c r="C233" s="45"/>
      <c r="D233" s="45"/>
      <c r="E233" s="45"/>
      <c r="F233" s="45"/>
      <c r="G233" s="75"/>
      <c r="H233" s="45"/>
      <c r="J233" s="45"/>
      <c r="K233" s="45"/>
      <c r="L233" s="21"/>
      <c r="M233" s="46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</row>
    <row r="234">
      <c r="A234" s="44"/>
      <c r="B234" s="45"/>
      <c r="C234" s="45"/>
      <c r="D234" s="45"/>
      <c r="E234" s="45"/>
      <c r="F234" s="45"/>
      <c r="G234" s="75"/>
      <c r="H234" s="45"/>
      <c r="J234" s="45"/>
      <c r="K234" s="45"/>
      <c r="L234" s="21"/>
      <c r="M234" s="46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</row>
    <row r="235">
      <c r="A235" s="44"/>
      <c r="B235" s="45"/>
      <c r="C235" s="45"/>
      <c r="D235" s="45"/>
      <c r="E235" s="45"/>
      <c r="F235" s="45"/>
      <c r="G235" s="75"/>
      <c r="H235" s="45"/>
      <c r="J235" s="45"/>
      <c r="K235" s="45"/>
      <c r="L235" s="21"/>
      <c r="M235" s="46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</row>
    <row r="236">
      <c r="A236" s="44"/>
      <c r="B236" s="45"/>
      <c r="C236" s="45"/>
      <c r="D236" s="45"/>
      <c r="E236" s="45"/>
      <c r="F236" s="45"/>
      <c r="G236" s="75"/>
      <c r="H236" s="45"/>
      <c r="J236" s="45"/>
      <c r="K236" s="45"/>
      <c r="L236" s="21"/>
      <c r="M236" s="46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</row>
    <row r="237">
      <c r="A237" s="44"/>
      <c r="B237" s="45"/>
      <c r="C237" s="45"/>
      <c r="D237" s="45"/>
      <c r="E237" s="45"/>
      <c r="F237" s="45"/>
      <c r="G237" s="75"/>
      <c r="H237" s="45"/>
      <c r="J237" s="45"/>
      <c r="K237" s="45"/>
      <c r="L237" s="21"/>
      <c r="M237" s="46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</row>
    <row r="238">
      <c r="A238" s="44"/>
      <c r="B238" s="45"/>
      <c r="C238" s="45"/>
      <c r="D238" s="45"/>
      <c r="E238" s="45"/>
      <c r="F238" s="45"/>
      <c r="G238" s="75"/>
      <c r="H238" s="45"/>
      <c r="J238" s="45"/>
      <c r="K238" s="45"/>
      <c r="L238" s="21"/>
      <c r="M238" s="46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</row>
    <row r="239">
      <c r="A239" s="44"/>
      <c r="B239" s="45"/>
      <c r="C239" s="45"/>
      <c r="D239" s="45"/>
      <c r="E239" s="45"/>
      <c r="F239" s="45"/>
      <c r="G239" s="75"/>
      <c r="H239" s="45"/>
      <c r="J239" s="45"/>
      <c r="K239" s="45"/>
      <c r="L239" s="21"/>
      <c r="M239" s="46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</row>
    <row r="240">
      <c r="A240" s="44"/>
      <c r="B240" s="45"/>
      <c r="C240" s="45"/>
      <c r="D240" s="45"/>
      <c r="E240" s="45"/>
      <c r="F240" s="45"/>
      <c r="G240" s="75"/>
      <c r="H240" s="45"/>
      <c r="J240" s="45"/>
      <c r="K240" s="45"/>
      <c r="L240" s="21"/>
      <c r="M240" s="46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</row>
    <row r="241">
      <c r="A241" s="44"/>
      <c r="B241" s="45"/>
      <c r="C241" s="45"/>
      <c r="D241" s="45"/>
      <c r="E241" s="45"/>
      <c r="F241" s="45"/>
      <c r="G241" s="75"/>
      <c r="H241" s="45"/>
      <c r="J241" s="45"/>
      <c r="K241" s="45"/>
      <c r="L241" s="21"/>
      <c r="M241" s="46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</row>
    <row r="242">
      <c r="A242" s="44"/>
      <c r="B242" s="45"/>
      <c r="C242" s="45"/>
      <c r="D242" s="45"/>
      <c r="E242" s="45"/>
      <c r="F242" s="45"/>
      <c r="G242" s="75"/>
      <c r="H242" s="45"/>
      <c r="J242" s="45"/>
      <c r="K242" s="45"/>
      <c r="L242" s="21"/>
      <c r="M242" s="46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</row>
    <row r="243">
      <c r="A243" s="44"/>
      <c r="B243" s="45"/>
      <c r="C243" s="45"/>
      <c r="D243" s="45"/>
      <c r="E243" s="45"/>
      <c r="F243" s="45"/>
      <c r="G243" s="75"/>
      <c r="H243" s="45"/>
      <c r="J243" s="45"/>
      <c r="K243" s="45"/>
      <c r="L243" s="21"/>
      <c r="M243" s="46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</row>
    <row r="244">
      <c r="A244" s="44"/>
      <c r="B244" s="45"/>
      <c r="C244" s="45"/>
      <c r="D244" s="45"/>
      <c r="E244" s="45"/>
      <c r="F244" s="45"/>
      <c r="G244" s="75"/>
      <c r="H244" s="45"/>
      <c r="J244" s="45"/>
      <c r="K244" s="45"/>
      <c r="L244" s="21"/>
      <c r="M244" s="46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</row>
    <row r="245">
      <c r="A245" s="44"/>
      <c r="B245" s="45"/>
      <c r="C245" s="45"/>
      <c r="D245" s="45"/>
      <c r="E245" s="45"/>
      <c r="F245" s="45"/>
      <c r="G245" s="75"/>
      <c r="H245" s="45"/>
      <c r="J245" s="45"/>
      <c r="K245" s="45"/>
      <c r="L245" s="21"/>
      <c r="M245" s="46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</row>
    <row r="246">
      <c r="A246" s="44"/>
      <c r="B246" s="45"/>
      <c r="C246" s="45"/>
      <c r="D246" s="45"/>
      <c r="E246" s="45"/>
      <c r="F246" s="45"/>
      <c r="G246" s="75"/>
      <c r="H246" s="45"/>
      <c r="J246" s="45"/>
      <c r="K246" s="45"/>
      <c r="L246" s="21"/>
      <c r="M246" s="46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</row>
    <row r="247">
      <c r="A247" s="44"/>
      <c r="B247" s="45"/>
      <c r="C247" s="45"/>
      <c r="D247" s="45"/>
      <c r="E247" s="45"/>
      <c r="F247" s="45"/>
      <c r="G247" s="75"/>
      <c r="H247" s="45"/>
      <c r="J247" s="45"/>
      <c r="K247" s="45"/>
      <c r="L247" s="21"/>
      <c r="M247" s="46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</row>
    <row r="248">
      <c r="A248" s="44"/>
      <c r="B248" s="45"/>
      <c r="C248" s="45"/>
      <c r="D248" s="45"/>
      <c r="E248" s="45"/>
      <c r="F248" s="45"/>
      <c r="G248" s="75"/>
      <c r="H248" s="45"/>
      <c r="J248" s="45"/>
      <c r="K248" s="45"/>
      <c r="L248" s="21"/>
      <c r="M248" s="46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</row>
    <row r="249">
      <c r="A249" s="44"/>
      <c r="B249" s="45"/>
      <c r="C249" s="45"/>
      <c r="D249" s="45"/>
      <c r="E249" s="45"/>
      <c r="F249" s="45"/>
      <c r="G249" s="75"/>
      <c r="H249" s="45"/>
      <c r="J249" s="45"/>
      <c r="K249" s="45"/>
      <c r="L249" s="21"/>
      <c r="M249" s="46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</row>
    <row r="250">
      <c r="A250" s="44"/>
      <c r="B250" s="45"/>
      <c r="C250" s="45"/>
      <c r="D250" s="45"/>
      <c r="E250" s="45"/>
      <c r="F250" s="45"/>
      <c r="G250" s="75"/>
      <c r="H250" s="45"/>
      <c r="J250" s="45"/>
      <c r="K250" s="45"/>
      <c r="L250" s="21"/>
      <c r="M250" s="46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</row>
    <row r="251">
      <c r="A251" s="44"/>
      <c r="B251" s="45"/>
      <c r="C251" s="45"/>
      <c r="D251" s="45"/>
      <c r="E251" s="45"/>
      <c r="F251" s="45"/>
      <c r="G251" s="75"/>
      <c r="H251" s="45"/>
      <c r="J251" s="45"/>
      <c r="K251" s="45"/>
      <c r="L251" s="21"/>
      <c r="M251" s="46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</row>
    <row r="252">
      <c r="A252" s="44"/>
      <c r="B252" s="45"/>
      <c r="C252" s="45"/>
      <c r="D252" s="45"/>
      <c r="E252" s="45"/>
      <c r="F252" s="45"/>
      <c r="G252" s="75"/>
      <c r="H252" s="45"/>
      <c r="J252" s="45"/>
      <c r="K252" s="45"/>
      <c r="L252" s="21"/>
      <c r="M252" s="46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</row>
    <row r="253">
      <c r="A253" s="44"/>
      <c r="B253" s="45"/>
      <c r="C253" s="45"/>
      <c r="D253" s="45"/>
      <c r="E253" s="45"/>
      <c r="F253" s="45"/>
      <c r="G253" s="75"/>
      <c r="H253" s="45"/>
      <c r="J253" s="45"/>
      <c r="K253" s="45"/>
      <c r="L253" s="21"/>
      <c r="M253" s="46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</row>
    <row r="254">
      <c r="A254" s="44"/>
      <c r="B254" s="45"/>
      <c r="C254" s="45"/>
      <c r="D254" s="45"/>
      <c r="E254" s="45"/>
      <c r="F254" s="45"/>
      <c r="G254" s="75"/>
      <c r="H254" s="45"/>
      <c r="J254" s="45"/>
      <c r="K254" s="45"/>
      <c r="L254" s="21"/>
      <c r="M254" s="46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</row>
    <row r="255">
      <c r="A255" s="44"/>
      <c r="B255" s="45"/>
      <c r="C255" s="45"/>
      <c r="D255" s="45"/>
      <c r="E255" s="45"/>
      <c r="F255" s="45"/>
      <c r="G255" s="75"/>
      <c r="H255" s="45"/>
      <c r="J255" s="45"/>
      <c r="K255" s="45"/>
      <c r="L255" s="21"/>
      <c r="M255" s="46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</row>
    <row r="256">
      <c r="A256" s="44"/>
      <c r="B256" s="45"/>
      <c r="C256" s="45"/>
      <c r="D256" s="45"/>
      <c r="E256" s="45"/>
      <c r="F256" s="45"/>
      <c r="G256" s="75"/>
      <c r="H256" s="45"/>
      <c r="J256" s="45"/>
      <c r="K256" s="45"/>
      <c r="L256" s="21"/>
      <c r="M256" s="46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</row>
    <row r="257">
      <c r="A257" s="44"/>
      <c r="B257" s="45"/>
      <c r="C257" s="45"/>
      <c r="D257" s="45"/>
      <c r="E257" s="45"/>
      <c r="F257" s="45"/>
      <c r="G257" s="75"/>
      <c r="H257" s="45"/>
      <c r="J257" s="45"/>
      <c r="K257" s="45"/>
      <c r="L257" s="21"/>
      <c r="M257" s="46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</row>
    <row r="258">
      <c r="A258" s="44"/>
      <c r="B258" s="45"/>
      <c r="C258" s="45"/>
      <c r="D258" s="45"/>
      <c r="E258" s="45"/>
      <c r="F258" s="45"/>
      <c r="G258" s="75"/>
      <c r="H258" s="45"/>
      <c r="J258" s="45"/>
      <c r="K258" s="45"/>
      <c r="L258" s="21"/>
      <c r="M258" s="46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</row>
    <row r="259">
      <c r="A259" s="44"/>
      <c r="B259" s="45"/>
      <c r="C259" s="45"/>
      <c r="D259" s="45"/>
      <c r="E259" s="45"/>
      <c r="F259" s="45"/>
      <c r="G259" s="75"/>
      <c r="H259" s="45"/>
      <c r="J259" s="45"/>
      <c r="K259" s="45"/>
      <c r="L259" s="21"/>
      <c r="M259" s="46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</row>
    <row r="260">
      <c r="A260" s="44"/>
      <c r="B260" s="45"/>
      <c r="C260" s="45"/>
      <c r="D260" s="45"/>
      <c r="E260" s="45"/>
      <c r="F260" s="45"/>
      <c r="G260" s="75"/>
      <c r="H260" s="45"/>
      <c r="J260" s="45"/>
      <c r="K260" s="45"/>
      <c r="L260" s="21"/>
      <c r="M260" s="46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</row>
    <row r="261">
      <c r="A261" s="44"/>
      <c r="B261" s="45"/>
      <c r="C261" s="45"/>
      <c r="D261" s="45"/>
      <c r="E261" s="45"/>
      <c r="F261" s="45"/>
      <c r="G261" s="75"/>
      <c r="H261" s="45"/>
      <c r="J261" s="45"/>
      <c r="K261" s="45"/>
      <c r="L261" s="21"/>
      <c r="M261" s="46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</row>
    <row r="262">
      <c r="A262" s="44"/>
      <c r="B262" s="45"/>
      <c r="C262" s="45"/>
      <c r="D262" s="45"/>
      <c r="E262" s="45"/>
      <c r="F262" s="45"/>
      <c r="G262" s="75"/>
      <c r="H262" s="45"/>
      <c r="J262" s="45"/>
      <c r="K262" s="45"/>
      <c r="L262" s="21"/>
      <c r="M262" s="46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</row>
    <row r="263">
      <c r="A263" s="44"/>
      <c r="B263" s="45"/>
      <c r="C263" s="45"/>
      <c r="D263" s="45"/>
      <c r="E263" s="45"/>
      <c r="F263" s="45"/>
      <c r="G263" s="75"/>
      <c r="H263" s="45"/>
      <c r="J263" s="45"/>
      <c r="K263" s="45"/>
      <c r="L263" s="21"/>
      <c r="M263" s="46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</row>
    <row r="264">
      <c r="A264" s="44"/>
      <c r="B264" s="45"/>
      <c r="C264" s="45"/>
      <c r="D264" s="45"/>
      <c r="E264" s="45"/>
      <c r="F264" s="45"/>
      <c r="G264" s="75"/>
      <c r="H264" s="45"/>
      <c r="J264" s="45"/>
      <c r="K264" s="45"/>
      <c r="L264" s="21"/>
      <c r="M264" s="46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</row>
    <row r="265">
      <c r="A265" s="44"/>
      <c r="B265" s="45"/>
      <c r="C265" s="45"/>
      <c r="D265" s="45"/>
      <c r="E265" s="45"/>
      <c r="F265" s="45"/>
      <c r="G265" s="75"/>
      <c r="H265" s="45"/>
      <c r="J265" s="45"/>
      <c r="K265" s="45"/>
      <c r="L265" s="21"/>
      <c r="M265" s="46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</row>
    <row r="266">
      <c r="A266" s="44"/>
      <c r="B266" s="45"/>
      <c r="C266" s="45"/>
      <c r="D266" s="45"/>
      <c r="E266" s="45"/>
      <c r="F266" s="45"/>
      <c r="G266" s="75"/>
      <c r="H266" s="45"/>
      <c r="J266" s="45"/>
      <c r="K266" s="45"/>
      <c r="L266" s="21"/>
      <c r="M266" s="46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</row>
    <row r="267">
      <c r="A267" s="44"/>
      <c r="B267" s="45"/>
      <c r="C267" s="45"/>
      <c r="D267" s="45"/>
      <c r="E267" s="45"/>
      <c r="F267" s="45"/>
      <c r="G267" s="75"/>
      <c r="H267" s="45"/>
      <c r="J267" s="45"/>
      <c r="K267" s="45"/>
      <c r="L267" s="21"/>
      <c r="M267" s="46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</row>
    <row r="268">
      <c r="A268" s="44"/>
      <c r="B268" s="45"/>
      <c r="C268" s="45"/>
      <c r="D268" s="45"/>
      <c r="E268" s="45"/>
      <c r="F268" s="45"/>
      <c r="G268" s="75"/>
      <c r="H268" s="45"/>
      <c r="J268" s="45"/>
      <c r="K268" s="45"/>
      <c r="L268" s="21"/>
      <c r="M268" s="46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</row>
    <row r="269">
      <c r="A269" s="44"/>
      <c r="B269" s="45"/>
      <c r="C269" s="45"/>
      <c r="D269" s="45"/>
      <c r="E269" s="45"/>
      <c r="F269" s="45"/>
      <c r="G269" s="75"/>
      <c r="H269" s="45"/>
      <c r="J269" s="45"/>
      <c r="K269" s="45"/>
      <c r="L269" s="21"/>
      <c r="M269" s="46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</row>
    <row r="270">
      <c r="A270" s="44"/>
      <c r="B270" s="45"/>
      <c r="C270" s="45"/>
      <c r="D270" s="45"/>
      <c r="E270" s="45"/>
      <c r="F270" s="45"/>
      <c r="G270" s="75"/>
      <c r="H270" s="45"/>
      <c r="J270" s="45"/>
      <c r="K270" s="45"/>
      <c r="L270" s="21"/>
      <c r="M270" s="46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</row>
    <row r="271">
      <c r="A271" s="44"/>
      <c r="B271" s="45"/>
      <c r="C271" s="45"/>
      <c r="D271" s="45"/>
      <c r="E271" s="45"/>
      <c r="F271" s="45"/>
      <c r="G271" s="75"/>
      <c r="H271" s="45"/>
      <c r="J271" s="45"/>
      <c r="K271" s="45"/>
      <c r="L271" s="21"/>
      <c r="M271" s="46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</row>
    <row r="272">
      <c r="A272" s="44"/>
      <c r="B272" s="45"/>
      <c r="C272" s="45"/>
      <c r="D272" s="45"/>
      <c r="E272" s="45"/>
      <c r="F272" s="45"/>
      <c r="G272" s="75"/>
      <c r="H272" s="45"/>
      <c r="J272" s="45"/>
      <c r="K272" s="45"/>
      <c r="L272" s="21"/>
      <c r="M272" s="46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</row>
    <row r="273">
      <c r="A273" s="44"/>
      <c r="B273" s="45"/>
      <c r="C273" s="45"/>
      <c r="D273" s="45"/>
      <c r="E273" s="45"/>
      <c r="F273" s="45"/>
      <c r="G273" s="75"/>
      <c r="H273" s="45"/>
      <c r="J273" s="45"/>
      <c r="K273" s="45"/>
      <c r="L273" s="21"/>
      <c r="M273" s="46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</row>
    <row r="274">
      <c r="A274" s="44"/>
      <c r="B274" s="45"/>
      <c r="C274" s="45"/>
      <c r="D274" s="45"/>
      <c r="E274" s="45"/>
      <c r="F274" s="45"/>
      <c r="G274" s="75"/>
      <c r="H274" s="45"/>
      <c r="J274" s="45"/>
      <c r="K274" s="45"/>
      <c r="L274" s="21"/>
      <c r="M274" s="46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</row>
    <row r="275">
      <c r="A275" s="44"/>
      <c r="B275" s="45"/>
      <c r="C275" s="45"/>
      <c r="D275" s="45"/>
      <c r="E275" s="45"/>
      <c r="F275" s="45"/>
      <c r="G275" s="75"/>
      <c r="H275" s="45"/>
      <c r="J275" s="45"/>
      <c r="K275" s="45"/>
      <c r="L275" s="21"/>
      <c r="M275" s="46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</row>
    <row r="276">
      <c r="A276" s="44"/>
      <c r="B276" s="45"/>
      <c r="C276" s="45"/>
      <c r="D276" s="45"/>
      <c r="E276" s="45"/>
      <c r="F276" s="45"/>
      <c r="G276" s="75"/>
      <c r="H276" s="45"/>
      <c r="J276" s="45"/>
      <c r="K276" s="45"/>
      <c r="L276" s="21"/>
      <c r="M276" s="46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</row>
    <row r="277">
      <c r="A277" s="44"/>
      <c r="B277" s="45"/>
      <c r="C277" s="45"/>
      <c r="D277" s="45"/>
      <c r="E277" s="45"/>
      <c r="F277" s="45"/>
      <c r="G277" s="75"/>
      <c r="H277" s="45"/>
      <c r="J277" s="45"/>
      <c r="K277" s="45"/>
      <c r="L277" s="21"/>
      <c r="M277" s="46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</row>
    <row r="278">
      <c r="A278" s="44"/>
      <c r="B278" s="45"/>
      <c r="C278" s="45"/>
      <c r="D278" s="45"/>
      <c r="E278" s="45"/>
      <c r="F278" s="45"/>
      <c r="G278" s="75"/>
      <c r="H278" s="45"/>
      <c r="J278" s="45"/>
      <c r="K278" s="45"/>
      <c r="L278" s="21"/>
      <c r="M278" s="46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</row>
    <row r="279">
      <c r="A279" s="44"/>
      <c r="B279" s="45"/>
      <c r="C279" s="45"/>
      <c r="D279" s="45"/>
      <c r="E279" s="45"/>
      <c r="F279" s="45"/>
      <c r="G279" s="75"/>
      <c r="H279" s="45"/>
      <c r="J279" s="45"/>
      <c r="K279" s="45"/>
      <c r="L279" s="21"/>
      <c r="M279" s="46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</row>
    <row r="280">
      <c r="A280" s="44"/>
      <c r="B280" s="45"/>
      <c r="C280" s="45"/>
      <c r="D280" s="45"/>
      <c r="E280" s="45"/>
      <c r="F280" s="45"/>
      <c r="G280" s="75"/>
      <c r="H280" s="45"/>
      <c r="J280" s="45"/>
      <c r="K280" s="45"/>
      <c r="L280" s="21"/>
      <c r="M280" s="46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</row>
    <row r="281">
      <c r="A281" s="44"/>
      <c r="B281" s="45"/>
      <c r="C281" s="45"/>
      <c r="D281" s="45"/>
      <c r="E281" s="45"/>
      <c r="F281" s="45"/>
      <c r="G281" s="75"/>
      <c r="H281" s="45"/>
      <c r="J281" s="45"/>
      <c r="K281" s="45"/>
      <c r="L281" s="21"/>
      <c r="M281" s="46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</row>
    <row r="282">
      <c r="A282" s="44"/>
      <c r="B282" s="45"/>
      <c r="C282" s="45"/>
      <c r="D282" s="45"/>
      <c r="E282" s="45"/>
      <c r="F282" s="45"/>
      <c r="G282" s="75"/>
      <c r="H282" s="45"/>
      <c r="J282" s="45"/>
      <c r="K282" s="45"/>
      <c r="L282" s="21"/>
      <c r="M282" s="46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</row>
    <row r="283">
      <c r="A283" s="44"/>
      <c r="B283" s="45"/>
      <c r="C283" s="45"/>
      <c r="D283" s="45"/>
      <c r="E283" s="45"/>
      <c r="F283" s="45"/>
      <c r="G283" s="75"/>
      <c r="H283" s="45"/>
      <c r="J283" s="45"/>
      <c r="K283" s="45"/>
      <c r="L283" s="21"/>
      <c r="M283" s="46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</row>
    <row r="284">
      <c r="A284" s="44"/>
      <c r="B284" s="45"/>
      <c r="C284" s="45"/>
      <c r="D284" s="45"/>
      <c r="E284" s="45"/>
      <c r="F284" s="45"/>
      <c r="G284" s="75"/>
      <c r="H284" s="45"/>
      <c r="J284" s="45"/>
      <c r="K284" s="45"/>
      <c r="L284" s="21"/>
      <c r="M284" s="46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</row>
    <row r="285">
      <c r="A285" s="44"/>
      <c r="B285" s="45"/>
      <c r="C285" s="45"/>
      <c r="D285" s="45"/>
      <c r="E285" s="45"/>
      <c r="F285" s="45"/>
      <c r="G285" s="75"/>
      <c r="H285" s="45"/>
      <c r="J285" s="45"/>
      <c r="K285" s="45"/>
      <c r="L285" s="21"/>
      <c r="M285" s="46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</row>
    <row r="286">
      <c r="A286" s="44"/>
      <c r="B286" s="45"/>
      <c r="C286" s="45"/>
      <c r="D286" s="45"/>
      <c r="E286" s="45"/>
      <c r="F286" s="45"/>
      <c r="G286" s="75"/>
      <c r="H286" s="45"/>
      <c r="J286" s="45"/>
      <c r="K286" s="45"/>
      <c r="L286" s="21"/>
      <c r="M286" s="46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</row>
    <row r="287">
      <c r="A287" s="44"/>
      <c r="B287" s="45"/>
      <c r="C287" s="45"/>
      <c r="D287" s="45"/>
      <c r="E287" s="45"/>
      <c r="F287" s="45"/>
      <c r="G287" s="75"/>
      <c r="H287" s="45"/>
      <c r="J287" s="45"/>
      <c r="K287" s="45"/>
      <c r="L287" s="21"/>
      <c r="M287" s="46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</row>
    <row r="288">
      <c r="A288" s="44"/>
      <c r="B288" s="45"/>
      <c r="C288" s="45"/>
      <c r="D288" s="45"/>
      <c r="E288" s="45"/>
      <c r="F288" s="45"/>
      <c r="G288" s="75"/>
      <c r="H288" s="45"/>
      <c r="J288" s="45"/>
      <c r="K288" s="45"/>
      <c r="L288" s="21"/>
      <c r="M288" s="46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</row>
    <row r="289">
      <c r="A289" s="44"/>
      <c r="B289" s="45"/>
      <c r="C289" s="45"/>
      <c r="D289" s="45"/>
      <c r="E289" s="45"/>
      <c r="F289" s="45"/>
      <c r="G289" s="75"/>
      <c r="H289" s="45"/>
      <c r="J289" s="45"/>
      <c r="K289" s="45"/>
      <c r="L289" s="21"/>
      <c r="M289" s="46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</row>
    <row r="290">
      <c r="A290" s="44"/>
      <c r="B290" s="45"/>
      <c r="C290" s="45"/>
      <c r="D290" s="45"/>
      <c r="E290" s="45"/>
      <c r="F290" s="45"/>
      <c r="G290" s="75"/>
      <c r="H290" s="45"/>
      <c r="J290" s="45"/>
      <c r="K290" s="45"/>
      <c r="L290" s="21"/>
      <c r="M290" s="46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</row>
    <row r="291">
      <c r="A291" s="44"/>
      <c r="B291" s="45"/>
      <c r="C291" s="45"/>
      <c r="D291" s="45"/>
      <c r="E291" s="45"/>
      <c r="F291" s="45"/>
      <c r="G291" s="75"/>
      <c r="H291" s="45"/>
      <c r="J291" s="45"/>
      <c r="K291" s="45"/>
      <c r="L291" s="21"/>
      <c r="M291" s="46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</row>
    <row r="292">
      <c r="A292" s="44"/>
      <c r="B292" s="45"/>
      <c r="C292" s="45"/>
      <c r="D292" s="45"/>
      <c r="E292" s="45"/>
      <c r="F292" s="45"/>
      <c r="G292" s="75"/>
      <c r="H292" s="45"/>
      <c r="J292" s="45"/>
      <c r="K292" s="45"/>
      <c r="L292" s="21"/>
      <c r="M292" s="46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</row>
    <row r="293">
      <c r="A293" s="44"/>
      <c r="B293" s="45"/>
      <c r="C293" s="45"/>
      <c r="D293" s="45"/>
      <c r="E293" s="45"/>
      <c r="F293" s="45"/>
      <c r="G293" s="75"/>
      <c r="H293" s="45"/>
      <c r="J293" s="45"/>
      <c r="K293" s="45"/>
      <c r="L293" s="21"/>
      <c r="M293" s="46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</row>
    <row r="294">
      <c r="A294" s="44"/>
      <c r="B294" s="45"/>
      <c r="C294" s="45"/>
      <c r="D294" s="45"/>
      <c r="E294" s="45"/>
      <c r="F294" s="45"/>
      <c r="G294" s="75"/>
      <c r="H294" s="45"/>
      <c r="J294" s="45"/>
      <c r="K294" s="45"/>
      <c r="L294" s="21"/>
      <c r="M294" s="46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</row>
    <row r="295">
      <c r="A295" s="44"/>
      <c r="B295" s="45"/>
      <c r="C295" s="45"/>
      <c r="D295" s="45"/>
      <c r="E295" s="45"/>
      <c r="F295" s="45"/>
      <c r="G295" s="75"/>
      <c r="H295" s="45"/>
      <c r="J295" s="45"/>
      <c r="K295" s="45"/>
      <c r="L295" s="21"/>
      <c r="M295" s="46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</row>
    <row r="296">
      <c r="A296" s="44"/>
      <c r="B296" s="45"/>
      <c r="C296" s="45"/>
      <c r="D296" s="45"/>
      <c r="E296" s="45"/>
      <c r="F296" s="45"/>
      <c r="G296" s="75"/>
      <c r="H296" s="45"/>
      <c r="J296" s="45"/>
      <c r="K296" s="45"/>
      <c r="L296" s="21"/>
      <c r="M296" s="46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</row>
    <row r="297">
      <c r="A297" s="44"/>
      <c r="B297" s="45"/>
      <c r="C297" s="45"/>
      <c r="D297" s="45"/>
      <c r="E297" s="45"/>
      <c r="F297" s="45"/>
      <c r="G297" s="75"/>
      <c r="H297" s="45"/>
      <c r="J297" s="45"/>
      <c r="K297" s="45"/>
      <c r="L297" s="21"/>
      <c r="M297" s="46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</row>
    <row r="298">
      <c r="A298" s="44"/>
      <c r="B298" s="45"/>
      <c r="C298" s="45"/>
      <c r="D298" s="45"/>
      <c r="E298" s="45"/>
      <c r="F298" s="45"/>
      <c r="G298" s="75"/>
      <c r="H298" s="45"/>
      <c r="J298" s="45"/>
      <c r="K298" s="45"/>
      <c r="L298" s="21"/>
      <c r="M298" s="46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</row>
    <row r="299">
      <c r="A299" s="44"/>
      <c r="B299" s="45"/>
      <c r="C299" s="45"/>
      <c r="D299" s="45"/>
      <c r="E299" s="45"/>
      <c r="F299" s="45"/>
      <c r="G299" s="75"/>
      <c r="H299" s="45"/>
      <c r="J299" s="45"/>
      <c r="K299" s="45"/>
      <c r="L299" s="21"/>
      <c r="M299" s="46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</row>
    <row r="300">
      <c r="A300" s="44"/>
      <c r="B300" s="45"/>
      <c r="C300" s="45"/>
      <c r="D300" s="45"/>
      <c r="E300" s="45"/>
      <c r="F300" s="45"/>
      <c r="G300" s="75"/>
      <c r="H300" s="45"/>
      <c r="J300" s="45"/>
      <c r="K300" s="45"/>
      <c r="L300" s="21"/>
      <c r="M300" s="46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</row>
    <row r="301">
      <c r="A301" s="44"/>
      <c r="B301" s="45"/>
      <c r="C301" s="45"/>
      <c r="D301" s="45"/>
      <c r="E301" s="45"/>
      <c r="F301" s="45"/>
      <c r="G301" s="75"/>
      <c r="H301" s="45"/>
      <c r="J301" s="45"/>
      <c r="K301" s="45"/>
      <c r="L301" s="21"/>
      <c r="M301" s="46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</row>
    <row r="302">
      <c r="A302" s="44"/>
      <c r="B302" s="45"/>
      <c r="C302" s="45"/>
      <c r="D302" s="45"/>
      <c r="E302" s="45"/>
      <c r="F302" s="45"/>
      <c r="G302" s="75"/>
      <c r="H302" s="45"/>
      <c r="J302" s="45"/>
      <c r="K302" s="45"/>
      <c r="L302" s="21"/>
      <c r="M302" s="46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</row>
    <row r="303">
      <c r="A303" s="44"/>
      <c r="B303" s="45"/>
      <c r="C303" s="45"/>
      <c r="D303" s="45"/>
      <c r="E303" s="45"/>
      <c r="F303" s="45"/>
      <c r="G303" s="75"/>
      <c r="H303" s="45"/>
      <c r="J303" s="45"/>
      <c r="K303" s="45"/>
      <c r="L303" s="21"/>
      <c r="M303" s="46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</row>
    <row r="304">
      <c r="A304" s="44"/>
      <c r="B304" s="45"/>
      <c r="C304" s="45"/>
      <c r="D304" s="45"/>
      <c r="E304" s="45"/>
      <c r="F304" s="45"/>
      <c r="G304" s="75"/>
      <c r="H304" s="45"/>
      <c r="J304" s="45"/>
      <c r="K304" s="45"/>
      <c r="L304" s="21"/>
      <c r="M304" s="46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</row>
    <row r="305">
      <c r="A305" s="44"/>
      <c r="B305" s="45"/>
      <c r="C305" s="45"/>
      <c r="D305" s="45"/>
      <c r="E305" s="45"/>
      <c r="F305" s="45"/>
      <c r="G305" s="75"/>
      <c r="H305" s="45"/>
      <c r="J305" s="45"/>
      <c r="K305" s="45"/>
      <c r="L305" s="21"/>
      <c r="M305" s="46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</row>
    <row r="306">
      <c r="A306" s="44"/>
      <c r="B306" s="45"/>
      <c r="C306" s="45"/>
      <c r="D306" s="45"/>
      <c r="E306" s="45"/>
      <c r="F306" s="45"/>
      <c r="G306" s="75"/>
      <c r="H306" s="45"/>
      <c r="J306" s="45"/>
      <c r="K306" s="45"/>
      <c r="L306" s="21"/>
      <c r="M306" s="46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</row>
    <row r="307">
      <c r="A307" s="44"/>
      <c r="B307" s="45"/>
      <c r="C307" s="45"/>
      <c r="D307" s="45"/>
      <c r="E307" s="45"/>
      <c r="F307" s="45"/>
      <c r="G307" s="75"/>
      <c r="H307" s="45"/>
      <c r="J307" s="45"/>
      <c r="K307" s="45"/>
      <c r="L307" s="21"/>
      <c r="M307" s="46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</row>
    <row r="308">
      <c r="A308" s="44"/>
      <c r="B308" s="45"/>
      <c r="C308" s="45"/>
      <c r="D308" s="45"/>
      <c r="E308" s="45"/>
      <c r="F308" s="45"/>
      <c r="G308" s="75"/>
      <c r="H308" s="45"/>
      <c r="J308" s="45"/>
      <c r="K308" s="45"/>
      <c r="L308" s="21"/>
      <c r="M308" s="46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</row>
    <row r="309">
      <c r="A309" s="44"/>
      <c r="B309" s="45"/>
      <c r="C309" s="45"/>
      <c r="D309" s="45"/>
      <c r="E309" s="45"/>
      <c r="F309" s="45"/>
      <c r="G309" s="75"/>
      <c r="H309" s="45"/>
      <c r="J309" s="45"/>
      <c r="K309" s="45"/>
      <c r="L309" s="21"/>
      <c r="M309" s="46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</row>
    <row r="310">
      <c r="A310" s="44"/>
      <c r="B310" s="45"/>
      <c r="C310" s="45"/>
      <c r="D310" s="45"/>
      <c r="E310" s="45"/>
      <c r="F310" s="45"/>
      <c r="G310" s="75"/>
      <c r="H310" s="45"/>
      <c r="J310" s="45"/>
      <c r="K310" s="45"/>
      <c r="L310" s="21"/>
      <c r="M310" s="46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</row>
    <row r="311">
      <c r="A311" s="44"/>
      <c r="B311" s="45"/>
      <c r="C311" s="45"/>
      <c r="D311" s="45"/>
      <c r="E311" s="45"/>
      <c r="F311" s="45"/>
      <c r="G311" s="75"/>
      <c r="H311" s="45"/>
      <c r="J311" s="45"/>
      <c r="K311" s="45"/>
      <c r="L311" s="21"/>
      <c r="M311" s="46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</row>
    <row r="312">
      <c r="A312" s="44"/>
      <c r="B312" s="45"/>
      <c r="C312" s="45"/>
      <c r="D312" s="45"/>
      <c r="E312" s="45"/>
      <c r="F312" s="45"/>
      <c r="G312" s="75"/>
      <c r="H312" s="45"/>
      <c r="J312" s="45"/>
      <c r="K312" s="45"/>
      <c r="L312" s="21"/>
      <c r="M312" s="46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</row>
    <row r="313">
      <c r="A313" s="44"/>
      <c r="B313" s="45"/>
      <c r="C313" s="45"/>
      <c r="D313" s="45"/>
      <c r="E313" s="45"/>
      <c r="F313" s="45"/>
      <c r="G313" s="75"/>
      <c r="H313" s="45"/>
      <c r="J313" s="45"/>
      <c r="K313" s="45"/>
      <c r="L313" s="21"/>
      <c r="M313" s="46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</row>
    <row r="314">
      <c r="A314" s="44"/>
      <c r="B314" s="45"/>
      <c r="C314" s="45"/>
      <c r="D314" s="45"/>
      <c r="E314" s="45"/>
      <c r="F314" s="45"/>
      <c r="G314" s="75"/>
      <c r="H314" s="45"/>
      <c r="J314" s="45"/>
      <c r="K314" s="45"/>
      <c r="L314" s="21"/>
      <c r="M314" s="46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</row>
    <row r="315">
      <c r="A315" s="44"/>
      <c r="B315" s="45"/>
      <c r="C315" s="45"/>
      <c r="D315" s="45"/>
      <c r="E315" s="45"/>
      <c r="F315" s="45"/>
      <c r="G315" s="75"/>
      <c r="H315" s="45"/>
      <c r="J315" s="45"/>
      <c r="K315" s="45"/>
      <c r="L315" s="21"/>
      <c r="M315" s="46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</row>
    <row r="316">
      <c r="A316" s="44"/>
      <c r="B316" s="45"/>
      <c r="C316" s="45"/>
      <c r="D316" s="45"/>
      <c r="E316" s="45"/>
      <c r="F316" s="45"/>
      <c r="G316" s="75"/>
      <c r="H316" s="45"/>
      <c r="J316" s="45"/>
      <c r="K316" s="45"/>
      <c r="L316" s="21"/>
      <c r="M316" s="46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</row>
    <row r="317">
      <c r="A317" s="44"/>
      <c r="B317" s="45"/>
      <c r="C317" s="45"/>
      <c r="D317" s="45"/>
      <c r="E317" s="45"/>
      <c r="F317" s="45"/>
      <c r="G317" s="75"/>
      <c r="H317" s="45"/>
      <c r="J317" s="45"/>
      <c r="K317" s="45"/>
      <c r="L317" s="21"/>
      <c r="M317" s="46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</row>
    <row r="318">
      <c r="A318" s="44"/>
      <c r="B318" s="45"/>
      <c r="C318" s="45"/>
      <c r="D318" s="45"/>
      <c r="E318" s="45"/>
      <c r="F318" s="45"/>
      <c r="G318" s="75"/>
      <c r="H318" s="45"/>
      <c r="J318" s="45"/>
      <c r="K318" s="45"/>
      <c r="L318" s="21"/>
      <c r="M318" s="46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</row>
    <row r="319">
      <c r="A319" s="44"/>
      <c r="B319" s="45"/>
      <c r="C319" s="45"/>
      <c r="D319" s="45"/>
      <c r="E319" s="45"/>
      <c r="F319" s="45"/>
      <c r="G319" s="75"/>
      <c r="H319" s="45"/>
      <c r="J319" s="45"/>
      <c r="K319" s="45"/>
      <c r="L319" s="21"/>
      <c r="M319" s="46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</row>
    <row r="320">
      <c r="A320" s="44"/>
      <c r="B320" s="45"/>
      <c r="C320" s="45"/>
      <c r="D320" s="45"/>
      <c r="E320" s="45"/>
      <c r="F320" s="45"/>
      <c r="G320" s="75"/>
      <c r="H320" s="45"/>
      <c r="J320" s="45"/>
      <c r="K320" s="45"/>
      <c r="L320" s="21"/>
      <c r="M320" s="46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</row>
    <row r="321">
      <c r="A321" s="44"/>
      <c r="B321" s="45"/>
      <c r="C321" s="45"/>
      <c r="D321" s="45"/>
      <c r="E321" s="45"/>
      <c r="F321" s="45"/>
      <c r="G321" s="75"/>
      <c r="H321" s="45"/>
      <c r="J321" s="45"/>
      <c r="K321" s="45"/>
      <c r="L321" s="21"/>
      <c r="M321" s="46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</row>
    <row r="322">
      <c r="A322" s="44"/>
      <c r="B322" s="45"/>
      <c r="C322" s="45"/>
      <c r="D322" s="45"/>
      <c r="E322" s="45"/>
      <c r="F322" s="45"/>
      <c r="G322" s="75"/>
      <c r="H322" s="45"/>
      <c r="J322" s="45"/>
      <c r="K322" s="45"/>
      <c r="L322" s="21"/>
      <c r="M322" s="46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</row>
    <row r="323">
      <c r="A323" s="44"/>
      <c r="B323" s="45"/>
      <c r="C323" s="45"/>
      <c r="D323" s="45"/>
      <c r="E323" s="45"/>
      <c r="F323" s="45"/>
      <c r="G323" s="75"/>
      <c r="H323" s="45"/>
      <c r="J323" s="45"/>
      <c r="K323" s="45"/>
      <c r="L323" s="21"/>
      <c r="M323" s="46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</row>
    <row r="324">
      <c r="A324" s="44"/>
      <c r="B324" s="45"/>
      <c r="C324" s="45"/>
      <c r="D324" s="45"/>
      <c r="E324" s="45"/>
      <c r="F324" s="45"/>
      <c r="G324" s="75"/>
      <c r="H324" s="45"/>
      <c r="J324" s="45"/>
      <c r="K324" s="45"/>
      <c r="L324" s="21"/>
      <c r="M324" s="46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</row>
    <row r="325">
      <c r="A325" s="44"/>
      <c r="B325" s="45"/>
      <c r="C325" s="45"/>
      <c r="D325" s="45"/>
      <c r="E325" s="45"/>
      <c r="F325" s="45"/>
      <c r="G325" s="75"/>
      <c r="H325" s="45"/>
      <c r="J325" s="45"/>
      <c r="K325" s="45"/>
      <c r="L325" s="21"/>
      <c r="M325" s="46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</row>
    <row r="326">
      <c r="A326" s="44"/>
      <c r="B326" s="45"/>
      <c r="C326" s="45"/>
      <c r="D326" s="45"/>
      <c r="E326" s="45"/>
      <c r="F326" s="45"/>
      <c r="G326" s="75"/>
      <c r="H326" s="45"/>
      <c r="J326" s="45"/>
      <c r="K326" s="45"/>
      <c r="L326" s="21"/>
      <c r="M326" s="46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</row>
    <row r="327">
      <c r="A327" s="44"/>
      <c r="B327" s="45"/>
      <c r="C327" s="45"/>
      <c r="D327" s="45"/>
      <c r="E327" s="45"/>
      <c r="F327" s="45"/>
      <c r="G327" s="75"/>
      <c r="H327" s="45"/>
      <c r="J327" s="45"/>
      <c r="K327" s="45"/>
      <c r="L327" s="21"/>
      <c r="M327" s="46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</row>
    <row r="328">
      <c r="A328" s="44"/>
      <c r="B328" s="45"/>
      <c r="C328" s="45"/>
      <c r="D328" s="45"/>
      <c r="E328" s="45"/>
      <c r="F328" s="45"/>
      <c r="G328" s="75"/>
      <c r="H328" s="45"/>
      <c r="J328" s="45"/>
      <c r="K328" s="45"/>
      <c r="L328" s="21"/>
      <c r="M328" s="46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</row>
    <row r="329">
      <c r="A329" s="44"/>
      <c r="B329" s="45"/>
      <c r="C329" s="45"/>
      <c r="D329" s="45"/>
      <c r="E329" s="45"/>
      <c r="F329" s="45"/>
      <c r="G329" s="75"/>
      <c r="H329" s="45"/>
      <c r="J329" s="45"/>
      <c r="K329" s="45"/>
      <c r="L329" s="21"/>
      <c r="M329" s="46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</row>
    <row r="330">
      <c r="A330" s="44"/>
      <c r="B330" s="45"/>
      <c r="C330" s="45"/>
      <c r="D330" s="45"/>
      <c r="E330" s="45"/>
      <c r="F330" s="45"/>
      <c r="G330" s="75"/>
      <c r="H330" s="45"/>
      <c r="J330" s="45"/>
      <c r="K330" s="45"/>
      <c r="L330" s="21"/>
      <c r="M330" s="46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</row>
    <row r="331">
      <c r="A331" s="44"/>
      <c r="B331" s="45"/>
      <c r="C331" s="45"/>
      <c r="D331" s="45"/>
      <c r="E331" s="45"/>
      <c r="F331" s="45"/>
      <c r="G331" s="75"/>
      <c r="H331" s="45"/>
      <c r="J331" s="45"/>
      <c r="K331" s="45"/>
      <c r="L331" s="21"/>
      <c r="M331" s="46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</row>
    <row r="332">
      <c r="A332" s="44"/>
      <c r="B332" s="45"/>
      <c r="C332" s="45"/>
      <c r="D332" s="45"/>
      <c r="E332" s="45"/>
      <c r="F332" s="45"/>
      <c r="G332" s="75"/>
      <c r="H332" s="45"/>
      <c r="J332" s="45"/>
      <c r="K332" s="45"/>
      <c r="L332" s="21"/>
      <c r="M332" s="46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</row>
    <row r="333">
      <c r="A333" s="44"/>
      <c r="B333" s="45"/>
      <c r="C333" s="45"/>
      <c r="D333" s="45"/>
      <c r="E333" s="45"/>
      <c r="F333" s="45"/>
      <c r="G333" s="75"/>
      <c r="H333" s="45"/>
      <c r="J333" s="45"/>
      <c r="K333" s="45"/>
      <c r="L333" s="21"/>
      <c r="M333" s="46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</row>
    <row r="334">
      <c r="A334" s="44"/>
      <c r="B334" s="45"/>
      <c r="C334" s="45"/>
      <c r="D334" s="45"/>
      <c r="E334" s="45"/>
      <c r="F334" s="45"/>
      <c r="G334" s="75"/>
      <c r="H334" s="45"/>
      <c r="J334" s="45"/>
      <c r="K334" s="45"/>
      <c r="L334" s="21"/>
      <c r="M334" s="46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</row>
    <row r="335">
      <c r="A335" s="44"/>
      <c r="B335" s="45"/>
      <c r="C335" s="45"/>
      <c r="D335" s="45"/>
      <c r="E335" s="45"/>
      <c r="F335" s="45"/>
      <c r="G335" s="75"/>
      <c r="H335" s="45"/>
      <c r="J335" s="45"/>
      <c r="K335" s="45"/>
      <c r="L335" s="21"/>
      <c r="M335" s="46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</row>
    <row r="336">
      <c r="A336" s="44"/>
      <c r="B336" s="45"/>
      <c r="C336" s="45"/>
      <c r="D336" s="45"/>
      <c r="E336" s="45"/>
      <c r="F336" s="45"/>
      <c r="G336" s="75"/>
      <c r="H336" s="45"/>
      <c r="J336" s="45"/>
      <c r="K336" s="45"/>
      <c r="L336" s="21"/>
      <c r="M336" s="46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</row>
    <row r="337">
      <c r="A337" s="44"/>
      <c r="B337" s="45"/>
      <c r="C337" s="45"/>
      <c r="D337" s="45"/>
      <c r="E337" s="45"/>
      <c r="F337" s="45"/>
      <c r="G337" s="75"/>
      <c r="H337" s="45"/>
      <c r="J337" s="45"/>
      <c r="K337" s="45"/>
      <c r="L337" s="21"/>
      <c r="M337" s="46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</row>
    <row r="338">
      <c r="A338" s="44"/>
      <c r="B338" s="45"/>
      <c r="C338" s="45"/>
      <c r="D338" s="45"/>
      <c r="E338" s="45"/>
      <c r="F338" s="45"/>
      <c r="G338" s="75"/>
      <c r="H338" s="45"/>
      <c r="J338" s="45"/>
      <c r="K338" s="45"/>
      <c r="L338" s="21"/>
      <c r="M338" s="46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</row>
    <row r="339">
      <c r="A339" s="44"/>
      <c r="B339" s="45"/>
      <c r="C339" s="45"/>
      <c r="D339" s="45"/>
      <c r="E339" s="45"/>
      <c r="F339" s="45"/>
      <c r="G339" s="75"/>
      <c r="H339" s="45"/>
      <c r="J339" s="45"/>
      <c r="K339" s="45"/>
      <c r="L339" s="21"/>
      <c r="M339" s="46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</row>
    <row r="340">
      <c r="A340" s="44"/>
      <c r="B340" s="45"/>
      <c r="C340" s="45"/>
      <c r="D340" s="45"/>
      <c r="E340" s="45"/>
      <c r="F340" s="45"/>
      <c r="G340" s="75"/>
      <c r="H340" s="45"/>
      <c r="J340" s="45"/>
      <c r="K340" s="45"/>
      <c r="L340" s="21"/>
      <c r="M340" s="46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</row>
    <row r="341">
      <c r="A341" s="44"/>
      <c r="B341" s="45"/>
      <c r="C341" s="45"/>
      <c r="D341" s="45"/>
      <c r="E341" s="45"/>
      <c r="F341" s="45"/>
      <c r="G341" s="75"/>
      <c r="H341" s="45"/>
      <c r="J341" s="45"/>
      <c r="K341" s="45"/>
      <c r="L341" s="21"/>
      <c r="M341" s="46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</row>
    <row r="342">
      <c r="A342" s="44"/>
      <c r="B342" s="45"/>
      <c r="C342" s="45"/>
      <c r="D342" s="45"/>
      <c r="E342" s="45"/>
      <c r="F342" s="45"/>
      <c r="G342" s="75"/>
      <c r="H342" s="45"/>
      <c r="J342" s="45"/>
      <c r="K342" s="45"/>
      <c r="L342" s="21"/>
      <c r="M342" s="46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</row>
    <row r="343">
      <c r="A343" s="44"/>
      <c r="B343" s="45"/>
      <c r="C343" s="45"/>
      <c r="D343" s="45"/>
      <c r="E343" s="45"/>
      <c r="F343" s="45"/>
      <c r="G343" s="75"/>
      <c r="H343" s="45"/>
      <c r="J343" s="45"/>
      <c r="K343" s="45"/>
      <c r="L343" s="21"/>
      <c r="M343" s="46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</row>
    <row r="344">
      <c r="A344" s="44"/>
      <c r="B344" s="45"/>
      <c r="C344" s="45"/>
      <c r="D344" s="45"/>
      <c r="E344" s="45"/>
      <c r="F344" s="45"/>
      <c r="G344" s="75"/>
      <c r="H344" s="45"/>
      <c r="J344" s="45"/>
      <c r="K344" s="45"/>
      <c r="L344" s="21"/>
      <c r="M344" s="46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</row>
    <row r="345">
      <c r="A345" s="44"/>
      <c r="B345" s="45"/>
      <c r="C345" s="45"/>
      <c r="D345" s="45"/>
      <c r="E345" s="45"/>
      <c r="F345" s="45"/>
      <c r="G345" s="75"/>
      <c r="H345" s="45"/>
      <c r="J345" s="45"/>
      <c r="K345" s="45"/>
      <c r="L345" s="21"/>
      <c r="M345" s="46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</row>
    <row r="346">
      <c r="A346" s="44"/>
      <c r="B346" s="45"/>
      <c r="C346" s="45"/>
      <c r="D346" s="45"/>
      <c r="E346" s="45"/>
      <c r="F346" s="45"/>
      <c r="G346" s="75"/>
      <c r="H346" s="45"/>
      <c r="J346" s="45"/>
      <c r="K346" s="45"/>
      <c r="L346" s="21"/>
      <c r="M346" s="46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</row>
    <row r="347">
      <c r="A347" s="44"/>
      <c r="B347" s="45"/>
      <c r="C347" s="45"/>
      <c r="D347" s="45"/>
      <c r="E347" s="45"/>
      <c r="F347" s="45"/>
      <c r="G347" s="75"/>
      <c r="H347" s="45"/>
      <c r="J347" s="45"/>
      <c r="K347" s="45"/>
      <c r="L347" s="21"/>
      <c r="M347" s="46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</row>
    <row r="348">
      <c r="A348" s="44"/>
      <c r="B348" s="45"/>
      <c r="C348" s="45"/>
      <c r="D348" s="45"/>
      <c r="E348" s="45"/>
      <c r="F348" s="45"/>
      <c r="G348" s="75"/>
      <c r="H348" s="45"/>
      <c r="J348" s="45"/>
      <c r="K348" s="45"/>
      <c r="L348" s="21"/>
      <c r="M348" s="46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</row>
    <row r="349">
      <c r="A349" s="44"/>
      <c r="B349" s="45"/>
      <c r="C349" s="45"/>
      <c r="D349" s="45"/>
      <c r="E349" s="45"/>
      <c r="F349" s="45"/>
      <c r="G349" s="75"/>
      <c r="H349" s="45"/>
      <c r="J349" s="45"/>
      <c r="K349" s="45"/>
      <c r="L349" s="21"/>
      <c r="M349" s="46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</row>
    <row r="350">
      <c r="A350" s="44"/>
      <c r="B350" s="45"/>
      <c r="C350" s="45"/>
      <c r="D350" s="45"/>
      <c r="E350" s="45"/>
      <c r="F350" s="45"/>
      <c r="G350" s="75"/>
      <c r="H350" s="45"/>
      <c r="J350" s="45"/>
      <c r="K350" s="45"/>
      <c r="L350" s="21"/>
      <c r="M350" s="46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</row>
    <row r="351">
      <c r="A351" s="44"/>
      <c r="B351" s="45"/>
      <c r="C351" s="45"/>
      <c r="D351" s="45"/>
      <c r="E351" s="45"/>
      <c r="F351" s="45"/>
      <c r="G351" s="75"/>
      <c r="H351" s="45"/>
      <c r="J351" s="45"/>
      <c r="K351" s="45"/>
      <c r="L351" s="21"/>
      <c r="M351" s="46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</row>
    <row r="352">
      <c r="A352" s="44"/>
      <c r="B352" s="45"/>
      <c r="C352" s="45"/>
      <c r="D352" s="45"/>
      <c r="E352" s="45"/>
      <c r="F352" s="45"/>
      <c r="G352" s="75"/>
      <c r="H352" s="45"/>
      <c r="J352" s="45"/>
      <c r="K352" s="45"/>
      <c r="L352" s="21"/>
      <c r="M352" s="46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</row>
    <row r="353">
      <c r="A353" s="44"/>
      <c r="B353" s="45"/>
      <c r="C353" s="45"/>
      <c r="D353" s="45"/>
      <c r="E353" s="45"/>
      <c r="F353" s="45"/>
      <c r="G353" s="75"/>
      <c r="H353" s="45"/>
      <c r="J353" s="45"/>
      <c r="K353" s="45"/>
      <c r="L353" s="21"/>
      <c r="M353" s="46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</row>
    <row r="354">
      <c r="A354" s="44"/>
      <c r="B354" s="45"/>
      <c r="C354" s="45"/>
      <c r="D354" s="45"/>
      <c r="E354" s="45"/>
      <c r="F354" s="45"/>
      <c r="G354" s="75"/>
      <c r="H354" s="45"/>
      <c r="J354" s="45"/>
      <c r="K354" s="45"/>
      <c r="L354" s="21"/>
      <c r="M354" s="46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</row>
    <row r="355">
      <c r="A355" s="44"/>
      <c r="B355" s="45"/>
      <c r="C355" s="45"/>
      <c r="D355" s="45"/>
      <c r="E355" s="45"/>
      <c r="F355" s="45"/>
      <c r="G355" s="75"/>
      <c r="H355" s="45"/>
      <c r="J355" s="45"/>
      <c r="K355" s="45"/>
      <c r="L355" s="21"/>
      <c r="M355" s="46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</row>
    <row r="356">
      <c r="A356" s="44"/>
      <c r="B356" s="45"/>
      <c r="C356" s="45"/>
      <c r="D356" s="45"/>
      <c r="E356" s="45"/>
      <c r="F356" s="45"/>
      <c r="G356" s="75"/>
      <c r="H356" s="45"/>
      <c r="J356" s="45"/>
      <c r="K356" s="45"/>
      <c r="L356" s="21"/>
      <c r="M356" s="46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</row>
    <row r="357">
      <c r="A357" s="44"/>
      <c r="B357" s="45"/>
      <c r="C357" s="45"/>
      <c r="D357" s="45"/>
      <c r="E357" s="45"/>
      <c r="F357" s="45"/>
      <c r="G357" s="75"/>
      <c r="H357" s="45"/>
      <c r="J357" s="45"/>
      <c r="K357" s="45"/>
      <c r="L357" s="21"/>
      <c r="M357" s="46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</row>
    <row r="358">
      <c r="A358" s="44"/>
      <c r="B358" s="45"/>
      <c r="C358" s="45"/>
      <c r="D358" s="45"/>
      <c r="E358" s="45"/>
      <c r="F358" s="45"/>
      <c r="G358" s="75"/>
      <c r="H358" s="45"/>
      <c r="J358" s="45"/>
      <c r="K358" s="45"/>
      <c r="L358" s="21"/>
      <c r="M358" s="46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</row>
    <row r="359">
      <c r="A359" s="44"/>
      <c r="B359" s="45"/>
      <c r="C359" s="45"/>
      <c r="D359" s="45"/>
      <c r="E359" s="45"/>
      <c r="F359" s="45"/>
      <c r="G359" s="75"/>
      <c r="H359" s="45"/>
      <c r="J359" s="45"/>
      <c r="K359" s="45"/>
      <c r="L359" s="21"/>
      <c r="M359" s="46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</row>
    <row r="360">
      <c r="A360" s="44"/>
      <c r="B360" s="45"/>
      <c r="C360" s="45"/>
      <c r="D360" s="45"/>
      <c r="E360" s="45"/>
      <c r="F360" s="45"/>
      <c r="G360" s="75"/>
      <c r="H360" s="45"/>
      <c r="J360" s="45"/>
      <c r="K360" s="45"/>
      <c r="L360" s="21"/>
      <c r="M360" s="46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</row>
    <row r="361">
      <c r="A361" s="44"/>
      <c r="B361" s="45"/>
      <c r="C361" s="45"/>
      <c r="D361" s="45"/>
      <c r="E361" s="45"/>
      <c r="F361" s="45"/>
      <c r="G361" s="75"/>
      <c r="H361" s="45"/>
      <c r="J361" s="45"/>
      <c r="K361" s="45"/>
      <c r="L361" s="21"/>
      <c r="M361" s="46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</row>
    <row r="362">
      <c r="A362" s="44"/>
      <c r="B362" s="45"/>
      <c r="C362" s="45"/>
      <c r="D362" s="45"/>
      <c r="E362" s="45"/>
      <c r="F362" s="45"/>
      <c r="G362" s="75"/>
      <c r="H362" s="45"/>
      <c r="J362" s="45"/>
      <c r="K362" s="45"/>
      <c r="L362" s="21"/>
      <c r="M362" s="46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</row>
    <row r="363">
      <c r="A363" s="44"/>
      <c r="B363" s="45"/>
      <c r="C363" s="45"/>
      <c r="D363" s="45"/>
      <c r="E363" s="45"/>
      <c r="F363" s="45"/>
      <c r="G363" s="75"/>
      <c r="H363" s="45"/>
      <c r="J363" s="45"/>
      <c r="K363" s="45"/>
      <c r="L363" s="21"/>
      <c r="M363" s="46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</row>
    <row r="364">
      <c r="A364" s="44"/>
      <c r="B364" s="45"/>
      <c r="C364" s="45"/>
      <c r="D364" s="45"/>
      <c r="E364" s="45"/>
      <c r="F364" s="45"/>
      <c r="G364" s="75"/>
      <c r="H364" s="45"/>
      <c r="J364" s="45"/>
      <c r="K364" s="45"/>
      <c r="L364" s="21"/>
      <c r="M364" s="46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</row>
    <row r="365">
      <c r="A365" s="44"/>
      <c r="B365" s="45"/>
      <c r="C365" s="45"/>
      <c r="D365" s="45"/>
      <c r="E365" s="45"/>
      <c r="F365" s="45"/>
      <c r="G365" s="75"/>
      <c r="H365" s="45"/>
      <c r="J365" s="45"/>
      <c r="K365" s="45"/>
      <c r="L365" s="21"/>
      <c r="M365" s="46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</row>
    <row r="366">
      <c r="A366" s="44"/>
      <c r="B366" s="45"/>
      <c r="C366" s="45"/>
      <c r="D366" s="45"/>
      <c r="E366" s="45"/>
      <c r="F366" s="45"/>
      <c r="G366" s="75"/>
      <c r="H366" s="45"/>
      <c r="J366" s="45"/>
      <c r="K366" s="45"/>
      <c r="L366" s="21"/>
      <c r="M366" s="46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</row>
    <row r="367">
      <c r="A367" s="44"/>
      <c r="B367" s="45"/>
      <c r="C367" s="45"/>
      <c r="D367" s="45"/>
      <c r="E367" s="45"/>
      <c r="F367" s="45"/>
      <c r="G367" s="75"/>
      <c r="H367" s="45"/>
      <c r="J367" s="45"/>
      <c r="K367" s="45"/>
      <c r="L367" s="21"/>
      <c r="M367" s="46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</row>
    <row r="368">
      <c r="A368" s="44"/>
      <c r="B368" s="45"/>
      <c r="C368" s="45"/>
      <c r="D368" s="45"/>
      <c r="E368" s="45"/>
      <c r="F368" s="45"/>
      <c r="G368" s="75"/>
      <c r="H368" s="45"/>
      <c r="J368" s="45"/>
      <c r="K368" s="45"/>
      <c r="L368" s="21"/>
      <c r="M368" s="46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</row>
    <row r="369">
      <c r="A369" s="44"/>
      <c r="B369" s="45"/>
      <c r="C369" s="45"/>
      <c r="D369" s="45"/>
      <c r="E369" s="45"/>
      <c r="F369" s="45"/>
      <c r="G369" s="75"/>
      <c r="H369" s="45"/>
      <c r="J369" s="45"/>
      <c r="K369" s="45"/>
      <c r="L369" s="21"/>
      <c r="M369" s="46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</row>
    <row r="370">
      <c r="A370" s="44"/>
      <c r="B370" s="45"/>
      <c r="C370" s="45"/>
      <c r="D370" s="45"/>
      <c r="E370" s="45"/>
      <c r="F370" s="45"/>
      <c r="G370" s="75"/>
      <c r="H370" s="45"/>
      <c r="J370" s="45"/>
      <c r="K370" s="45"/>
      <c r="L370" s="21"/>
      <c r="M370" s="46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</row>
    <row r="371">
      <c r="A371" s="44"/>
      <c r="B371" s="45"/>
      <c r="C371" s="45"/>
      <c r="D371" s="45"/>
      <c r="E371" s="45"/>
      <c r="F371" s="45"/>
      <c r="G371" s="75"/>
      <c r="H371" s="45"/>
      <c r="J371" s="45"/>
      <c r="K371" s="45"/>
      <c r="L371" s="21"/>
      <c r="M371" s="46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</row>
    <row r="372">
      <c r="A372" s="44"/>
      <c r="B372" s="45"/>
      <c r="C372" s="45"/>
      <c r="D372" s="45"/>
      <c r="E372" s="45"/>
      <c r="F372" s="45"/>
      <c r="G372" s="75"/>
      <c r="H372" s="45"/>
      <c r="J372" s="45"/>
      <c r="K372" s="45"/>
      <c r="L372" s="21"/>
      <c r="M372" s="46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</row>
    <row r="373">
      <c r="A373" s="44"/>
      <c r="B373" s="45"/>
      <c r="C373" s="45"/>
      <c r="D373" s="45"/>
      <c r="E373" s="45"/>
      <c r="F373" s="45"/>
      <c r="G373" s="75"/>
      <c r="H373" s="45"/>
      <c r="J373" s="45"/>
      <c r="K373" s="45"/>
      <c r="L373" s="21"/>
      <c r="M373" s="46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</row>
    <row r="374">
      <c r="A374" s="44"/>
      <c r="B374" s="45"/>
      <c r="C374" s="45"/>
      <c r="D374" s="45"/>
      <c r="E374" s="45"/>
      <c r="F374" s="45"/>
      <c r="G374" s="75"/>
      <c r="H374" s="45"/>
      <c r="J374" s="45"/>
      <c r="K374" s="45"/>
      <c r="L374" s="21"/>
      <c r="M374" s="46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</row>
    <row r="375">
      <c r="A375" s="44"/>
      <c r="B375" s="45"/>
      <c r="C375" s="45"/>
      <c r="D375" s="45"/>
      <c r="E375" s="45"/>
      <c r="F375" s="45"/>
      <c r="G375" s="75"/>
      <c r="H375" s="45"/>
      <c r="J375" s="45"/>
      <c r="K375" s="45"/>
      <c r="L375" s="21"/>
      <c r="M375" s="46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</row>
    <row r="376">
      <c r="A376" s="44"/>
      <c r="B376" s="45"/>
      <c r="C376" s="45"/>
      <c r="D376" s="45"/>
      <c r="E376" s="45"/>
      <c r="F376" s="45"/>
      <c r="G376" s="75"/>
      <c r="H376" s="45"/>
      <c r="J376" s="45"/>
      <c r="K376" s="45"/>
      <c r="L376" s="21"/>
      <c r="M376" s="46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</row>
    <row r="377">
      <c r="A377" s="44"/>
      <c r="B377" s="45"/>
      <c r="C377" s="45"/>
      <c r="D377" s="45"/>
      <c r="E377" s="45"/>
      <c r="F377" s="45"/>
      <c r="G377" s="75"/>
      <c r="H377" s="45"/>
      <c r="J377" s="45"/>
      <c r="K377" s="45"/>
      <c r="L377" s="21"/>
      <c r="M377" s="46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</row>
    <row r="378">
      <c r="A378" s="44"/>
      <c r="B378" s="45"/>
      <c r="C378" s="45"/>
      <c r="D378" s="45"/>
      <c r="E378" s="45"/>
      <c r="F378" s="45"/>
      <c r="G378" s="75"/>
      <c r="H378" s="45"/>
      <c r="J378" s="45"/>
      <c r="K378" s="45"/>
      <c r="L378" s="21"/>
      <c r="M378" s="46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</row>
    <row r="379">
      <c r="A379" s="44"/>
      <c r="B379" s="45"/>
      <c r="C379" s="45"/>
      <c r="D379" s="45"/>
      <c r="E379" s="45"/>
      <c r="F379" s="45"/>
      <c r="G379" s="75"/>
      <c r="H379" s="45"/>
      <c r="J379" s="45"/>
      <c r="K379" s="45"/>
      <c r="L379" s="21"/>
      <c r="M379" s="46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</row>
    <row r="380">
      <c r="A380" s="44"/>
      <c r="B380" s="45"/>
      <c r="C380" s="45"/>
      <c r="D380" s="45"/>
      <c r="E380" s="45"/>
      <c r="F380" s="45"/>
      <c r="G380" s="75"/>
      <c r="H380" s="45"/>
      <c r="J380" s="45"/>
      <c r="K380" s="45"/>
      <c r="L380" s="21"/>
      <c r="M380" s="46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</row>
    <row r="381">
      <c r="A381" s="44"/>
      <c r="B381" s="45"/>
      <c r="C381" s="45"/>
      <c r="D381" s="45"/>
      <c r="E381" s="45"/>
      <c r="F381" s="45"/>
      <c r="G381" s="75"/>
      <c r="H381" s="45"/>
      <c r="J381" s="45"/>
      <c r="K381" s="45"/>
      <c r="L381" s="21"/>
      <c r="M381" s="46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</row>
    <row r="382">
      <c r="A382" s="44"/>
      <c r="B382" s="45"/>
      <c r="C382" s="45"/>
      <c r="D382" s="45"/>
      <c r="E382" s="45"/>
      <c r="F382" s="45"/>
      <c r="G382" s="75"/>
      <c r="H382" s="45"/>
      <c r="J382" s="45"/>
      <c r="K382" s="45"/>
      <c r="L382" s="21"/>
      <c r="M382" s="46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</row>
    <row r="383">
      <c r="A383" s="44"/>
      <c r="B383" s="45"/>
      <c r="C383" s="45"/>
      <c r="D383" s="45"/>
      <c r="E383" s="45"/>
      <c r="F383" s="45"/>
      <c r="G383" s="75"/>
      <c r="H383" s="45"/>
      <c r="J383" s="45"/>
      <c r="K383" s="45"/>
      <c r="L383" s="21"/>
      <c r="M383" s="46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</row>
    <row r="384">
      <c r="A384" s="44"/>
      <c r="B384" s="45"/>
      <c r="C384" s="45"/>
      <c r="D384" s="45"/>
      <c r="E384" s="45"/>
      <c r="F384" s="45"/>
      <c r="G384" s="75"/>
      <c r="H384" s="45"/>
      <c r="J384" s="45"/>
      <c r="K384" s="45"/>
      <c r="L384" s="21"/>
      <c r="M384" s="46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</row>
    <row r="385">
      <c r="A385" s="44"/>
      <c r="B385" s="45"/>
      <c r="C385" s="45"/>
      <c r="D385" s="45"/>
      <c r="E385" s="45"/>
      <c r="F385" s="45"/>
      <c r="G385" s="75"/>
      <c r="H385" s="45"/>
      <c r="J385" s="45"/>
      <c r="K385" s="45"/>
      <c r="L385" s="21"/>
      <c r="M385" s="46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</row>
    <row r="386">
      <c r="A386" s="44"/>
      <c r="B386" s="45"/>
      <c r="C386" s="45"/>
      <c r="D386" s="45"/>
      <c r="E386" s="45"/>
      <c r="F386" s="45"/>
      <c r="G386" s="75"/>
      <c r="H386" s="45"/>
      <c r="J386" s="45"/>
      <c r="K386" s="45"/>
      <c r="L386" s="21"/>
      <c r="M386" s="46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</row>
    <row r="387">
      <c r="A387" s="44"/>
      <c r="B387" s="45"/>
      <c r="C387" s="45"/>
      <c r="D387" s="45"/>
      <c r="E387" s="45"/>
      <c r="F387" s="45"/>
      <c r="G387" s="75"/>
      <c r="H387" s="45"/>
      <c r="J387" s="45"/>
      <c r="K387" s="45"/>
      <c r="L387" s="21"/>
      <c r="M387" s="46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</row>
    <row r="388">
      <c r="A388" s="44"/>
      <c r="B388" s="45"/>
      <c r="C388" s="45"/>
      <c r="D388" s="45"/>
      <c r="E388" s="45"/>
      <c r="F388" s="45"/>
      <c r="G388" s="75"/>
      <c r="H388" s="45"/>
      <c r="J388" s="45"/>
      <c r="K388" s="45"/>
      <c r="L388" s="21"/>
      <c r="M388" s="46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</row>
    <row r="389">
      <c r="A389" s="44"/>
      <c r="B389" s="45"/>
      <c r="C389" s="45"/>
      <c r="D389" s="45"/>
      <c r="E389" s="45"/>
      <c r="F389" s="45"/>
      <c r="G389" s="75"/>
      <c r="H389" s="45"/>
      <c r="J389" s="45"/>
      <c r="K389" s="45"/>
      <c r="L389" s="21"/>
      <c r="M389" s="46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</row>
    <row r="390">
      <c r="A390" s="44"/>
      <c r="B390" s="45"/>
      <c r="C390" s="45"/>
      <c r="D390" s="45"/>
      <c r="E390" s="45"/>
      <c r="F390" s="45"/>
      <c r="G390" s="75"/>
      <c r="H390" s="45"/>
      <c r="J390" s="45"/>
      <c r="K390" s="45"/>
      <c r="L390" s="21"/>
      <c r="M390" s="46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</row>
    <row r="391">
      <c r="A391" s="44"/>
      <c r="B391" s="45"/>
      <c r="C391" s="45"/>
      <c r="D391" s="45"/>
      <c r="E391" s="45"/>
      <c r="F391" s="45"/>
      <c r="G391" s="75"/>
      <c r="H391" s="45"/>
      <c r="J391" s="45"/>
      <c r="K391" s="45"/>
      <c r="L391" s="21"/>
      <c r="M391" s="46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</row>
    <row r="392">
      <c r="A392" s="44"/>
      <c r="B392" s="45"/>
      <c r="C392" s="45"/>
      <c r="D392" s="45"/>
      <c r="E392" s="45"/>
      <c r="F392" s="45"/>
      <c r="G392" s="75"/>
      <c r="H392" s="45"/>
      <c r="J392" s="45"/>
      <c r="K392" s="45"/>
      <c r="L392" s="21"/>
      <c r="M392" s="46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</row>
    <row r="393">
      <c r="A393" s="44"/>
      <c r="B393" s="45"/>
      <c r="C393" s="45"/>
      <c r="D393" s="45"/>
      <c r="E393" s="45"/>
      <c r="F393" s="45"/>
      <c r="G393" s="75"/>
      <c r="H393" s="45"/>
      <c r="J393" s="45"/>
      <c r="K393" s="45"/>
      <c r="L393" s="21"/>
      <c r="M393" s="46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</row>
    <row r="394">
      <c r="A394" s="44"/>
      <c r="B394" s="45"/>
      <c r="C394" s="45"/>
      <c r="D394" s="45"/>
      <c r="E394" s="45"/>
      <c r="F394" s="45"/>
      <c r="G394" s="75"/>
      <c r="H394" s="45"/>
      <c r="J394" s="45"/>
      <c r="K394" s="45"/>
      <c r="L394" s="21"/>
      <c r="M394" s="46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</row>
    <row r="395">
      <c r="A395" s="44"/>
      <c r="B395" s="45"/>
      <c r="C395" s="45"/>
      <c r="D395" s="45"/>
      <c r="E395" s="45"/>
      <c r="F395" s="45"/>
      <c r="G395" s="75"/>
      <c r="H395" s="45"/>
      <c r="J395" s="45"/>
      <c r="K395" s="45"/>
      <c r="L395" s="21"/>
      <c r="M395" s="46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</row>
    <row r="396">
      <c r="A396" s="44"/>
      <c r="B396" s="45"/>
      <c r="C396" s="45"/>
      <c r="D396" s="45"/>
      <c r="E396" s="45"/>
      <c r="F396" s="45"/>
      <c r="G396" s="75"/>
      <c r="H396" s="45"/>
      <c r="J396" s="45"/>
      <c r="K396" s="45"/>
      <c r="L396" s="21"/>
      <c r="M396" s="46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</row>
    <row r="397">
      <c r="A397" s="44"/>
      <c r="B397" s="45"/>
      <c r="C397" s="45"/>
      <c r="D397" s="45"/>
      <c r="E397" s="45"/>
      <c r="F397" s="45"/>
      <c r="G397" s="75"/>
      <c r="H397" s="45"/>
      <c r="J397" s="45"/>
      <c r="K397" s="45"/>
      <c r="L397" s="21"/>
      <c r="M397" s="46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</row>
    <row r="398">
      <c r="A398" s="44"/>
      <c r="B398" s="45"/>
      <c r="C398" s="45"/>
      <c r="D398" s="45"/>
      <c r="E398" s="45"/>
      <c r="F398" s="45"/>
      <c r="G398" s="75"/>
      <c r="H398" s="45"/>
      <c r="J398" s="45"/>
      <c r="K398" s="45"/>
      <c r="L398" s="21"/>
      <c r="M398" s="46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</row>
    <row r="399">
      <c r="A399" s="44"/>
      <c r="B399" s="45"/>
      <c r="C399" s="45"/>
      <c r="D399" s="45"/>
      <c r="E399" s="45"/>
      <c r="F399" s="45"/>
      <c r="G399" s="75"/>
      <c r="H399" s="45"/>
      <c r="J399" s="45"/>
      <c r="K399" s="45"/>
      <c r="L399" s="21"/>
      <c r="M399" s="46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</row>
    <row r="400">
      <c r="A400" s="44"/>
      <c r="B400" s="45"/>
      <c r="C400" s="45"/>
      <c r="D400" s="45"/>
      <c r="E400" s="45"/>
      <c r="F400" s="45"/>
      <c r="G400" s="75"/>
      <c r="H400" s="45"/>
      <c r="J400" s="45"/>
      <c r="K400" s="45"/>
      <c r="L400" s="21"/>
      <c r="M400" s="46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</row>
    <row r="401">
      <c r="A401" s="44"/>
      <c r="B401" s="45"/>
      <c r="C401" s="45"/>
      <c r="D401" s="45"/>
      <c r="E401" s="45"/>
      <c r="F401" s="45"/>
      <c r="G401" s="75"/>
      <c r="H401" s="45"/>
      <c r="J401" s="45"/>
      <c r="K401" s="45"/>
      <c r="L401" s="21"/>
      <c r="M401" s="46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</row>
    <row r="402">
      <c r="A402" s="44"/>
      <c r="B402" s="45"/>
      <c r="C402" s="45"/>
      <c r="D402" s="45"/>
      <c r="E402" s="45"/>
      <c r="F402" s="45"/>
      <c r="G402" s="75"/>
      <c r="H402" s="45"/>
      <c r="J402" s="45"/>
      <c r="K402" s="45"/>
      <c r="L402" s="21"/>
      <c r="M402" s="46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</row>
    <row r="403">
      <c r="A403" s="44"/>
      <c r="B403" s="45"/>
      <c r="C403" s="45"/>
      <c r="D403" s="45"/>
      <c r="E403" s="45"/>
      <c r="F403" s="45"/>
      <c r="G403" s="75"/>
      <c r="H403" s="45"/>
      <c r="J403" s="45"/>
      <c r="K403" s="45"/>
      <c r="L403" s="21"/>
      <c r="M403" s="46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</row>
    <row r="404">
      <c r="A404" s="44"/>
      <c r="B404" s="45"/>
      <c r="C404" s="45"/>
      <c r="D404" s="45"/>
      <c r="E404" s="45"/>
      <c r="F404" s="45"/>
      <c r="G404" s="75"/>
      <c r="H404" s="45"/>
      <c r="J404" s="45"/>
      <c r="K404" s="45"/>
      <c r="L404" s="21"/>
      <c r="M404" s="46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</row>
    <row r="405">
      <c r="A405" s="44"/>
      <c r="B405" s="45"/>
      <c r="C405" s="45"/>
      <c r="D405" s="45"/>
      <c r="E405" s="45"/>
      <c r="F405" s="45"/>
      <c r="G405" s="75"/>
      <c r="H405" s="45"/>
      <c r="J405" s="45"/>
      <c r="K405" s="45"/>
      <c r="L405" s="21"/>
      <c r="M405" s="46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</row>
    <row r="406">
      <c r="A406" s="44"/>
      <c r="B406" s="45"/>
      <c r="C406" s="45"/>
      <c r="D406" s="45"/>
      <c r="E406" s="45"/>
      <c r="F406" s="45"/>
      <c r="G406" s="75"/>
      <c r="H406" s="45"/>
      <c r="J406" s="45"/>
      <c r="K406" s="45"/>
      <c r="L406" s="21"/>
      <c r="M406" s="46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</row>
    <row r="407">
      <c r="A407" s="44"/>
      <c r="B407" s="45"/>
      <c r="C407" s="45"/>
      <c r="D407" s="45"/>
      <c r="E407" s="45"/>
      <c r="F407" s="45"/>
      <c r="G407" s="75"/>
      <c r="H407" s="45"/>
      <c r="J407" s="45"/>
      <c r="K407" s="45"/>
      <c r="L407" s="21"/>
      <c r="M407" s="46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</row>
    <row r="408">
      <c r="A408" s="44"/>
      <c r="B408" s="45"/>
      <c r="C408" s="45"/>
      <c r="D408" s="45"/>
      <c r="E408" s="45"/>
      <c r="F408" s="45"/>
      <c r="G408" s="75"/>
      <c r="H408" s="45"/>
      <c r="J408" s="45"/>
      <c r="K408" s="45"/>
      <c r="L408" s="21"/>
      <c r="M408" s="46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</row>
    <row r="409">
      <c r="A409" s="44"/>
      <c r="B409" s="45"/>
      <c r="C409" s="45"/>
      <c r="D409" s="45"/>
      <c r="E409" s="45"/>
      <c r="F409" s="45"/>
      <c r="G409" s="75"/>
      <c r="H409" s="45"/>
      <c r="J409" s="45"/>
      <c r="K409" s="45"/>
      <c r="L409" s="21"/>
      <c r="M409" s="46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</row>
    <row r="410">
      <c r="A410" s="44"/>
      <c r="B410" s="45"/>
      <c r="C410" s="45"/>
      <c r="D410" s="45"/>
      <c r="E410" s="45"/>
      <c r="F410" s="45"/>
      <c r="G410" s="75"/>
      <c r="H410" s="45"/>
      <c r="J410" s="45"/>
      <c r="K410" s="45"/>
      <c r="L410" s="21"/>
      <c r="M410" s="46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</row>
    <row r="411">
      <c r="A411" s="44"/>
      <c r="B411" s="45"/>
      <c r="C411" s="45"/>
      <c r="D411" s="45"/>
      <c r="E411" s="45"/>
      <c r="F411" s="45"/>
      <c r="G411" s="75"/>
      <c r="H411" s="45"/>
      <c r="J411" s="45"/>
      <c r="K411" s="45"/>
      <c r="L411" s="21"/>
      <c r="M411" s="46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</row>
    <row r="412">
      <c r="A412" s="44"/>
      <c r="B412" s="45"/>
      <c r="C412" s="45"/>
      <c r="D412" s="45"/>
      <c r="E412" s="45"/>
      <c r="F412" s="45"/>
      <c r="G412" s="75"/>
      <c r="H412" s="45"/>
      <c r="J412" s="45"/>
      <c r="K412" s="45"/>
      <c r="L412" s="21"/>
      <c r="M412" s="46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</row>
    <row r="413">
      <c r="A413" s="44"/>
      <c r="B413" s="45"/>
      <c r="C413" s="45"/>
      <c r="D413" s="45"/>
      <c r="E413" s="45"/>
      <c r="F413" s="45"/>
      <c r="G413" s="75"/>
      <c r="H413" s="45"/>
      <c r="J413" s="45"/>
      <c r="K413" s="45"/>
      <c r="L413" s="21"/>
      <c r="M413" s="46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</row>
    <row r="414">
      <c r="A414" s="44"/>
      <c r="B414" s="45"/>
      <c r="C414" s="45"/>
      <c r="D414" s="45"/>
      <c r="E414" s="45"/>
      <c r="F414" s="45"/>
      <c r="G414" s="75"/>
      <c r="H414" s="45"/>
      <c r="J414" s="45"/>
      <c r="K414" s="45"/>
      <c r="L414" s="21"/>
      <c r="M414" s="46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</row>
    <row r="415">
      <c r="A415" s="44"/>
      <c r="B415" s="45"/>
      <c r="C415" s="45"/>
      <c r="D415" s="45"/>
      <c r="E415" s="45"/>
      <c r="F415" s="45"/>
      <c r="G415" s="75"/>
      <c r="H415" s="45"/>
      <c r="J415" s="45"/>
      <c r="K415" s="45"/>
      <c r="L415" s="21"/>
      <c r="M415" s="46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</row>
    <row r="416">
      <c r="A416" s="44"/>
      <c r="B416" s="45"/>
      <c r="C416" s="45"/>
      <c r="D416" s="45"/>
      <c r="E416" s="45"/>
      <c r="F416" s="45"/>
      <c r="G416" s="75"/>
      <c r="H416" s="45"/>
      <c r="J416" s="45"/>
      <c r="K416" s="45"/>
      <c r="L416" s="21"/>
      <c r="M416" s="46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</row>
    <row r="417">
      <c r="A417" s="44"/>
      <c r="B417" s="45"/>
      <c r="C417" s="45"/>
      <c r="D417" s="45"/>
      <c r="E417" s="45"/>
      <c r="F417" s="45"/>
      <c r="G417" s="75"/>
      <c r="H417" s="45"/>
      <c r="J417" s="45"/>
      <c r="K417" s="45"/>
      <c r="L417" s="21"/>
      <c r="M417" s="46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</row>
    <row r="418">
      <c r="A418" s="44"/>
      <c r="B418" s="45"/>
      <c r="C418" s="45"/>
      <c r="D418" s="45"/>
      <c r="E418" s="45"/>
      <c r="F418" s="45"/>
      <c r="G418" s="75"/>
      <c r="H418" s="45"/>
      <c r="J418" s="45"/>
      <c r="K418" s="45"/>
      <c r="L418" s="21"/>
      <c r="M418" s="46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</row>
    <row r="419">
      <c r="A419" s="44"/>
      <c r="B419" s="45"/>
      <c r="C419" s="45"/>
      <c r="D419" s="45"/>
      <c r="E419" s="45"/>
      <c r="F419" s="45"/>
      <c r="G419" s="75"/>
      <c r="H419" s="45"/>
      <c r="J419" s="45"/>
      <c r="K419" s="45"/>
      <c r="L419" s="21"/>
      <c r="M419" s="46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</row>
    <row r="420">
      <c r="A420" s="44"/>
      <c r="B420" s="45"/>
      <c r="C420" s="45"/>
      <c r="D420" s="45"/>
      <c r="E420" s="45"/>
      <c r="F420" s="45"/>
      <c r="G420" s="75"/>
      <c r="H420" s="45"/>
      <c r="J420" s="45"/>
      <c r="K420" s="45"/>
      <c r="L420" s="21"/>
      <c r="M420" s="46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</row>
    <row r="421">
      <c r="A421" s="44"/>
      <c r="B421" s="45"/>
      <c r="C421" s="45"/>
      <c r="D421" s="45"/>
      <c r="E421" s="45"/>
      <c r="F421" s="45"/>
      <c r="G421" s="75"/>
      <c r="H421" s="45"/>
      <c r="J421" s="45"/>
      <c r="K421" s="45"/>
      <c r="L421" s="21"/>
      <c r="M421" s="46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</row>
    <row r="422">
      <c r="A422" s="44"/>
      <c r="B422" s="45"/>
      <c r="C422" s="45"/>
      <c r="D422" s="45"/>
      <c r="E422" s="45"/>
      <c r="F422" s="45"/>
      <c r="G422" s="75"/>
      <c r="H422" s="45"/>
      <c r="J422" s="45"/>
      <c r="K422" s="45"/>
      <c r="L422" s="21"/>
      <c r="M422" s="46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</row>
    <row r="423">
      <c r="A423" s="44"/>
      <c r="B423" s="45"/>
      <c r="C423" s="45"/>
      <c r="D423" s="45"/>
      <c r="E423" s="45"/>
      <c r="F423" s="45"/>
      <c r="G423" s="75"/>
      <c r="H423" s="45"/>
      <c r="J423" s="45"/>
      <c r="K423" s="45"/>
      <c r="L423" s="21"/>
      <c r="M423" s="46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</row>
    <row r="424">
      <c r="A424" s="44"/>
      <c r="B424" s="45"/>
      <c r="C424" s="45"/>
      <c r="D424" s="45"/>
      <c r="E424" s="45"/>
      <c r="F424" s="45"/>
      <c r="G424" s="75"/>
      <c r="H424" s="45"/>
      <c r="J424" s="45"/>
      <c r="K424" s="45"/>
      <c r="L424" s="21"/>
      <c r="M424" s="46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</row>
    <row r="425">
      <c r="A425" s="44"/>
      <c r="B425" s="45"/>
      <c r="C425" s="45"/>
      <c r="D425" s="45"/>
      <c r="E425" s="45"/>
      <c r="F425" s="45"/>
      <c r="G425" s="75"/>
      <c r="H425" s="45"/>
      <c r="J425" s="45"/>
      <c r="K425" s="45"/>
      <c r="L425" s="21"/>
      <c r="M425" s="46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</row>
    <row r="426">
      <c r="A426" s="44"/>
      <c r="B426" s="45"/>
      <c r="C426" s="45"/>
      <c r="D426" s="45"/>
      <c r="E426" s="45"/>
      <c r="F426" s="45"/>
      <c r="G426" s="75"/>
      <c r="H426" s="45"/>
      <c r="J426" s="45"/>
      <c r="K426" s="45"/>
      <c r="L426" s="21"/>
      <c r="M426" s="46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</row>
    <row r="427">
      <c r="A427" s="44"/>
      <c r="B427" s="45"/>
      <c r="C427" s="45"/>
      <c r="D427" s="45"/>
      <c r="E427" s="45"/>
      <c r="F427" s="45"/>
      <c r="G427" s="75"/>
      <c r="H427" s="45"/>
      <c r="J427" s="45"/>
      <c r="K427" s="45"/>
      <c r="L427" s="21"/>
      <c r="M427" s="46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</row>
    <row r="428">
      <c r="A428" s="44"/>
      <c r="B428" s="45"/>
      <c r="C428" s="45"/>
      <c r="D428" s="45"/>
      <c r="E428" s="45"/>
      <c r="F428" s="45"/>
      <c r="G428" s="75"/>
      <c r="H428" s="45"/>
      <c r="J428" s="45"/>
      <c r="K428" s="45"/>
      <c r="L428" s="21"/>
      <c r="M428" s="46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</row>
    <row r="429">
      <c r="A429" s="44"/>
      <c r="B429" s="45"/>
      <c r="C429" s="45"/>
      <c r="D429" s="45"/>
      <c r="E429" s="45"/>
      <c r="F429" s="45"/>
      <c r="G429" s="75"/>
      <c r="H429" s="45"/>
      <c r="J429" s="45"/>
      <c r="K429" s="45"/>
      <c r="L429" s="21"/>
      <c r="M429" s="46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</row>
    <row r="430">
      <c r="A430" s="44"/>
      <c r="B430" s="45"/>
      <c r="C430" s="45"/>
      <c r="D430" s="45"/>
      <c r="E430" s="45"/>
      <c r="F430" s="45"/>
      <c r="G430" s="75"/>
      <c r="H430" s="45"/>
      <c r="J430" s="45"/>
      <c r="K430" s="45"/>
      <c r="L430" s="21"/>
      <c r="M430" s="46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</row>
    <row r="431">
      <c r="A431" s="44"/>
      <c r="B431" s="45"/>
      <c r="C431" s="45"/>
      <c r="D431" s="45"/>
      <c r="E431" s="45"/>
      <c r="F431" s="45"/>
      <c r="G431" s="75"/>
      <c r="H431" s="45"/>
      <c r="J431" s="45"/>
      <c r="K431" s="45"/>
      <c r="L431" s="21"/>
      <c r="M431" s="46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</row>
    <row r="432">
      <c r="A432" s="44"/>
      <c r="B432" s="45"/>
      <c r="C432" s="45"/>
      <c r="D432" s="45"/>
      <c r="E432" s="45"/>
      <c r="F432" s="45"/>
      <c r="G432" s="75"/>
      <c r="H432" s="45"/>
      <c r="J432" s="45"/>
      <c r="K432" s="45"/>
      <c r="L432" s="21"/>
      <c r="M432" s="46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</row>
    <row r="433">
      <c r="A433" s="44"/>
      <c r="B433" s="45"/>
      <c r="C433" s="45"/>
      <c r="D433" s="45"/>
      <c r="E433" s="45"/>
      <c r="F433" s="45"/>
      <c r="G433" s="75"/>
      <c r="H433" s="45"/>
      <c r="J433" s="45"/>
      <c r="K433" s="45"/>
      <c r="L433" s="21"/>
      <c r="M433" s="46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</row>
    <row r="434">
      <c r="A434" s="44"/>
      <c r="B434" s="45"/>
      <c r="C434" s="45"/>
      <c r="D434" s="45"/>
      <c r="E434" s="45"/>
      <c r="F434" s="45"/>
      <c r="G434" s="75"/>
      <c r="H434" s="45"/>
      <c r="J434" s="45"/>
      <c r="K434" s="45"/>
      <c r="L434" s="21"/>
      <c r="M434" s="46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</row>
    <row r="435">
      <c r="A435" s="44"/>
      <c r="B435" s="45"/>
      <c r="C435" s="45"/>
      <c r="D435" s="45"/>
      <c r="E435" s="45"/>
      <c r="F435" s="45"/>
      <c r="G435" s="75"/>
      <c r="H435" s="45"/>
      <c r="J435" s="45"/>
      <c r="K435" s="45"/>
      <c r="L435" s="21"/>
      <c r="M435" s="46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</row>
    <row r="436">
      <c r="A436" s="44"/>
      <c r="B436" s="45"/>
      <c r="C436" s="45"/>
      <c r="D436" s="45"/>
      <c r="E436" s="45"/>
      <c r="F436" s="45"/>
      <c r="G436" s="75"/>
      <c r="H436" s="45"/>
      <c r="J436" s="45"/>
      <c r="K436" s="45"/>
      <c r="L436" s="21"/>
      <c r="M436" s="46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</row>
    <row r="437">
      <c r="A437" s="44"/>
      <c r="B437" s="45"/>
      <c r="C437" s="45"/>
      <c r="D437" s="45"/>
      <c r="E437" s="45"/>
      <c r="F437" s="45"/>
      <c r="G437" s="75"/>
      <c r="H437" s="45"/>
      <c r="J437" s="45"/>
      <c r="K437" s="45"/>
      <c r="L437" s="21"/>
      <c r="M437" s="46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</row>
    <row r="438">
      <c r="A438" s="44"/>
      <c r="B438" s="45"/>
      <c r="C438" s="45"/>
      <c r="D438" s="45"/>
      <c r="E438" s="45"/>
      <c r="F438" s="45"/>
      <c r="G438" s="75"/>
      <c r="H438" s="45"/>
      <c r="J438" s="45"/>
      <c r="K438" s="45"/>
      <c r="L438" s="21"/>
      <c r="M438" s="46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</row>
    <row r="439">
      <c r="A439" s="44"/>
      <c r="B439" s="45"/>
      <c r="C439" s="45"/>
      <c r="D439" s="45"/>
      <c r="E439" s="45"/>
      <c r="F439" s="45"/>
      <c r="G439" s="75"/>
      <c r="H439" s="45"/>
      <c r="J439" s="45"/>
      <c r="K439" s="45"/>
      <c r="L439" s="21"/>
      <c r="M439" s="46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</row>
    <row r="440">
      <c r="A440" s="44"/>
      <c r="B440" s="45"/>
      <c r="C440" s="45"/>
      <c r="D440" s="45"/>
      <c r="E440" s="45"/>
      <c r="F440" s="45"/>
      <c r="G440" s="75"/>
      <c r="H440" s="45"/>
      <c r="J440" s="45"/>
      <c r="K440" s="45"/>
      <c r="L440" s="21"/>
      <c r="M440" s="46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</row>
    <row r="441">
      <c r="A441" s="44"/>
      <c r="B441" s="45"/>
      <c r="C441" s="45"/>
      <c r="D441" s="45"/>
      <c r="E441" s="45"/>
      <c r="F441" s="45"/>
      <c r="G441" s="75"/>
      <c r="H441" s="45"/>
      <c r="J441" s="45"/>
      <c r="K441" s="45"/>
      <c r="L441" s="21"/>
      <c r="M441" s="46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</row>
    <row r="442">
      <c r="A442" s="44"/>
      <c r="B442" s="45"/>
      <c r="C442" s="45"/>
      <c r="D442" s="45"/>
      <c r="E442" s="45"/>
      <c r="F442" s="45"/>
      <c r="G442" s="75"/>
      <c r="H442" s="45"/>
      <c r="J442" s="45"/>
      <c r="K442" s="45"/>
      <c r="L442" s="21"/>
      <c r="M442" s="46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</row>
    <row r="443">
      <c r="A443" s="44"/>
      <c r="B443" s="45"/>
      <c r="C443" s="45"/>
      <c r="D443" s="45"/>
      <c r="E443" s="45"/>
      <c r="F443" s="45"/>
      <c r="G443" s="75"/>
      <c r="H443" s="45"/>
      <c r="J443" s="45"/>
      <c r="K443" s="45"/>
      <c r="L443" s="21"/>
      <c r="M443" s="46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</row>
    <row r="444">
      <c r="A444" s="44"/>
      <c r="B444" s="45"/>
      <c r="C444" s="45"/>
      <c r="D444" s="45"/>
      <c r="E444" s="45"/>
      <c r="F444" s="45"/>
      <c r="G444" s="75"/>
      <c r="H444" s="45"/>
      <c r="J444" s="45"/>
      <c r="K444" s="45"/>
      <c r="L444" s="21"/>
      <c r="M444" s="46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</row>
    <row r="445">
      <c r="A445" s="44"/>
      <c r="B445" s="45"/>
      <c r="C445" s="45"/>
      <c r="D445" s="45"/>
      <c r="E445" s="45"/>
      <c r="F445" s="45"/>
      <c r="G445" s="75"/>
      <c r="H445" s="45"/>
      <c r="J445" s="45"/>
      <c r="K445" s="45"/>
      <c r="L445" s="21"/>
      <c r="M445" s="46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</row>
    <row r="446">
      <c r="A446" s="44"/>
      <c r="B446" s="45"/>
      <c r="C446" s="45"/>
      <c r="D446" s="45"/>
      <c r="E446" s="45"/>
      <c r="F446" s="45"/>
      <c r="G446" s="75"/>
      <c r="H446" s="45"/>
      <c r="J446" s="45"/>
      <c r="K446" s="45"/>
      <c r="L446" s="21"/>
      <c r="M446" s="46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</row>
    <row r="447">
      <c r="A447" s="44"/>
      <c r="B447" s="45"/>
      <c r="C447" s="45"/>
      <c r="D447" s="45"/>
      <c r="E447" s="45"/>
      <c r="F447" s="45"/>
      <c r="G447" s="75"/>
      <c r="H447" s="45"/>
      <c r="J447" s="45"/>
      <c r="K447" s="45"/>
      <c r="L447" s="21"/>
      <c r="M447" s="46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</row>
    <row r="448">
      <c r="A448" s="44"/>
      <c r="B448" s="45"/>
      <c r="C448" s="45"/>
      <c r="D448" s="45"/>
      <c r="E448" s="45"/>
      <c r="F448" s="45"/>
      <c r="G448" s="75"/>
      <c r="H448" s="45"/>
      <c r="J448" s="45"/>
      <c r="K448" s="45"/>
      <c r="L448" s="21"/>
      <c r="M448" s="46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</row>
    <row r="449">
      <c r="A449" s="44"/>
      <c r="B449" s="45"/>
      <c r="C449" s="45"/>
      <c r="D449" s="45"/>
      <c r="E449" s="45"/>
      <c r="F449" s="45"/>
      <c r="G449" s="75"/>
      <c r="H449" s="45"/>
      <c r="J449" s="45"/>
      <c r="K449" s="45"/>
      <c r="L449" s="21"/>
      <c r="M449" s="46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</row>
    <row r="450">
      <c r="A450" s="44"/>
      <c r="B450" s="45"/>
      <c r="C450" s="45"/>
      <c r="D450" s="45"/>
      <c r="E450" s="45"/>
      <c r="F450" s="45"/>
      <c r="G450" s="75"/>
      <c r="H450" s="45"/>
      <c r="J450" s="45"/>
      <c r="K450" s="45"/>
      <c r="L450" s="21"/>
      <c r="M450" s="46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</row>
    <row r="451">
      <c r="A451" s="44"/>
      <c r="B451" s="45"/>
      <c r="C451" s="45"/>
      <c r="D451" s="45"/>
      <c r="E451" s="45"/>
      <c r="F451" s="45"/>
      <c r="G451" s="75"/>
      <c r="H451" s="45"/>
      <c r="J451" s="45"/>
      <c r="K451" s="45"/>
      <c r="L451" s="21"/>
      <c r="M451" s="46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</row>
    <row r="452">
      <c r="A452" s="44"/>
      <c r="B452" s="45"/>
      <c r="C452" s="45"/>
      <c r="D452" s="45"/>
      <c r="E452" s="45"/>
      <c r="F452" s="45"/>
      <c r="G452" s="75"/>
      <c r="H452" s="45"/>
      <c r="J452" s="45"/>
      <c r="K452" s="45"/>
      <c r="L452" s="21"/>
      <c r="M452" s="46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</row>
    <row r="453">
      <c r="A453" s="44"/>
      <c r="B453" s="45"/>
      <c r="C453" s="45"/>
      <c r="D453" s="45"/>
      <c r="E453" s="45"/>
      <c r="F453" s="45"/>
      <c r="G453" s="75"/>
      <c r="H453" s="45"/>
      <c r="J453" s="45"/>
      <c r="K453" s="45"/>
      <c r="L453" s="21"/>
      <c r="M453" s="46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</row>
    <row r="454">
      <c r="A454" s="44"/>
      <c r="B454" s="45"/>
      <c r="C454" s="45"/>
      <c r="D454" s="45"/>
      <c r="E454" s="45"/>
      <c r="F454" s="45"/>
      <c r="G454" s="75"/>
      <c r="H454" s="45"/>
      <c r="J454" s="45"/>
      <c r="K454" s="45"/>
      <c r="L454" s="21"/>
      <c r="M454" s="46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</row>
    <row r="455">
      <c r="A455" s="44"/>
      <c r="B455" s="45"/>
      <c r="C455" s="45"/>
      <c r="D455" s="45"/>
      <c r="E455" s="45"/>
      <c r="F455" s="45"/>
      <c r="G455" s="75"/>
      <c r="H455" s="45"/>
      <c r="J455" s="45"/>
      <c r="K455" s="45"/>
      <c r="L455" s="21"/>
      <c r="M455" s="46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</row>
    <row r="456">
      <c r="A456" s="44"/>
      <c r="B456" s="45"/>
      <c r="C456" s="45"/>
      <c r="D456" s="45"/>
      <c r="E456" s="45"/>
      <c r="F456" s="45"/>
      <c r="G456" s="75"/>
      <c r="H456" s="45"/>
      <c r="J456" s="45"/>
      <c r="K456" s="45"/>
      <c r="L456" s="21"/>
      <c r="M456" s="46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</row>
    <row r="457">
      <c r="A457" s="44"/>
      <c r="B457" s="45"/>
      <c r="C457" s="45"/>
      <c r="D457" s="45"/>
      <c r="E457" s="45"/>
      <c r="F457" s="45"/>
      <c r="G457" s="75"/>
      <c r="H457" s="45"/>
      <c r="J457" s="45"/>
      <c r="K457" s="45"/>
      <c r="L457" s="21"/>
      <c r="M457" s="46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</row>
    <row r="458">
      <c r="A458" s="44"/>
      <c r="B458" s="45"/>
      <c r="C458" s="45"/>
      <c r="D458" s="45"/>
      <c r="E458" s="45"/>
      <c r="F458" s="45"/>
      <c r="G458" s="75"/>
      <c r="H458" s="45"/>
      <c r="J458" s="45"/>
      <c r="K458" s="45"/>
      <c r="L458" s="21"/>
      <c r="M458" s="46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</row>
    <row r="459">
      <c r="A459" s="44"/>
      <c r="B459" s="45"/>
      <c r="C459" s="45"/>
      <c r="D459" s="45"/>
      <c r="E459" s="45"/>
      <c r="F459" s="45"/>
      <c r="G459" s="75"/>
      <c r="H459" s="45"/>
      <c r="J459" s="45"/>
      <c r="K459" s="45"/>
      <c r="L459" s="21"/>
      <c r="M459" s="46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</row>
    <row r="460">
      <c r="A460" s="44"/>
      <c r="B460" s="45"/>
      <c r="C460" s="45"/>
      <c r="D460" s="45"/>
      <c r="E460" s="45"/>
      <c r="F460" s="45"/>
      <c r="G460" s="75"/>
      <c r="H460" s="45"/>
      <c r="J460" s="45"/>
      <c r="K460" s="45"/>
      <c r="L460" s="21"/>
      <c r="M460" s="46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</row>
    <row r="461">
      <c r="A461" s="44"/>
      <c r="B461" s="45"/>
      <c r="C461" s="45"/>
      <c r="D461" s="45"/>
      <c r="E461" s="45"/>
      <c r="F461" s="45"/>
      <c r="G461" s="75"/>
      <c r="H461" s="45"/>
      <c r="J461" s="45"/>
      <c r="K461" s="45"/>
      <c r="L461" s="21"/>
      <c r="M461" s="46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</row>
    <row r="462">
      <c r="A462" s="44"/>
      <c r="B462" s="45"/>
      <c r="C462" s="45"/>
      <c r="D462" s="45"/>
      <c r="E462" s="45"/>
      <c r="F462" s="45"/>
      <c r="G462" s="75"/>
      <c r="H462" s="45"/>
      <c r="J462" s="45"/>
      <c r="K462" s="45"/>
      <c r="L462" s="21"/>
      <c r="M462" s="46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</row>
    <row r="463">
      <c r="A463" s="44"/>
      <c r="B463" s="45"/>
      <c r="C463" s="45"/>
      <c r="D463" s="45"/>
      <c r="E463" s="45"/>
      <c r="F463" s="45"/>
      <c r="G463" s="75"/>
      <c r="H463" s="45"/>
      <c r="J463" s="45"/>
      <c r="K463" s="45"/>
      <c r="L463" s="21"/>
      <c r="M463" s="46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</row>
    <row r="464">
      <c r="A464" s="44"/>
      <c r="B464" s="45"/>
      <c r="C464" s="45"/>
      <c r="D464" s="45"/>
      <c r="E464" s="45"/>
      <c r="F464" s="45"/>
      <c r="G464" s="75"/>
      <c r="H464" s="45"/>
      <c r="J464" s="45"/>
      <c r="K464" s="45"/>
      <c r="L464" s="21"/>
      <c r="M464" s="46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</row>
    <row r="465">
      <c r="A465" s="44"/>
      <c r="B465" s="45"/>
      <c r="C465" s="45"/>
      <c r="D465" s="45"/>
      <c r="E465" s="45"/>
      <c r="F465" s="45"/>
      <c r="G465" s="75"/>
      <c r="H465" s="45"/>
      <c r="J465" s="45"/>
      <c r="K465" s="45"/>
      <c r="L465" s="21"/>
      <c r="M465" s="46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</row>
    <row r="466">
      <c r="A466" s="44"/>
      <c r="B466" s="45"/>
      <c r="C466" s="45"/>
      <c r="D466" s="45"/>
      <c r="E466" s="45"/>
      <c r="F466" s="45"/>
      <c r="G466" s="75"/>
      <c r="H466" s="45"/>
      <c r="J466" s="45"/>
      <c r="K466" s="45"/>
      <c r="L466" s="21"/>
      <c r="M466" s="46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</row>
    <row r="467">
      <c r="A467" s="44"/>
      <c r="B467" s="45"/>
      <c r="C467" s="45"/>
      <c r="D467" s="45"/>
      <c r="E467" s="45"/>
      <c r="F467" s="45"/>
      <c r="G467" s="75"/>
      <c r="H467" s="45"/>
      <c r="J467" s="45"/>
      <c r="K467" s="45"/>
      <c r="L467" s="21"/>
      <c r="M467" s="46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</row>
    <row r="468">
      <c r="A468" s="44"/>
      <c r="B468" s="45"/>
      <c r="C468" s="45"/>
      <c r="D468" s="45"/>
      <c r="E468" s="45"/>
      <c r="F468" s="45"/>
      <c r="G468" s="75"/>
      <c r="H468" s="45"/>
      <c r="J468" s="45"/>
      <c r="K468" s="45"/>
      <c r="L468" s="21"/>
      <c r="M468" s="46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</row>
    <row r="469">
      <c r="A469" s="44"/>
      <c r="B469" s="45"/>
      <c r="C469" s="45"/>
      <c r="D469" s="45"/>
      <c r="E469" s="45"/>
      <c r="F469" s="45"/>
      <c r="G469" s="75"/>
      <c r="H469" s="45"/>
      <c r="J469" s="45"/>
      <c r="K469" s="45"/>
      <c r="L469" s="21"/>
      <c r="M469" s="46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</row>
    <row r="470">
      <c r="A470" s="44"/>
      <c r="B470" s="45"/>
      <c r="C470" s="45"/>
      <c r="D470" s="45"/>
      <c r="E470" s="45"/>
      <c r="F470" s="45"/>
      <c r="G470" s="75"/>
      <c r="H470" s="45"/>
      <c r="J470" s="45"/>
      <c r="K470" s="45"/>
      <c r="L470" s="21"/>
      <c r="M470" s="46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</row>
    <row r="471">
      <c r="A471" s="44"/>
      <c r="B471" s="45"/>
      <c r="C471" s="45"/>
      <c r="D471" s="45"/>
      <c r="E471" s="45"/>
      <c r="F471" s="45"/>
      <c r="G471" s="75"/>
      <c r="H471" s="45"/>
      <c r="J471" s="45"/>
      <c r="K471" s="45"/>
      <c r="L471" s="21"/>
      <c r="M471" s="46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</row>
    <row r="472">
      <c r="A472" s="44"/>
      <c r="B472" s="45"/>
      <c r="C472" s="45"/>
      <c r="D472" s="45"/>
      <c r="E472" s="45"/>
      <c r="F472" s="45"/>
      <c r="G472" s="75"/>
      <c r="H472" s="45"/>
      <c r="J472" s="45"/>
      <c r="K472" s="45"/>
      <c r="L472" s="21"/>
      <c r="M472" s="46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</row>
    <row r="473">
      <c r="A473" s="44"/>
      <c r="B473" s="45"/>
      <c r="C473" s="45"/>
      <c r="D473" s="45"/>
      <c r="E473" s="45"/>
      <c r="F473" s="45"/>
      <c r="G473" s="75"/>
      <c r="H473" s="45"/>
      <c r="J473" s="45"/>
      <c r="K473" s="45"/>
      <c r="L473" s="21"/>
      <c r="M473" s="46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</row>
    <row r="474">
      <c r="A474" s="44"/>
      <c r="B474" s="45"/>
      <c r="C474" s="45"/>
      <c r="D474" s="45"/>
      <c r="E474" s="45"/>
      <c r="F474" s="45"/>
      <c r="G474" s="75"/>
      <c r="H474" s="45"/>
      <c r="J474" s="45"/>
      <c r="K474" s="45"/>
      <c r="L474" s="21"/>
      <c r="M474" s="46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</row>
    <row r="475">
      <c r="A475" s="44"/>
      <c r="B475" s="45"/>
      <c r="C475" s="45"/>
      <c r="D475" s="45"/>
      <c r="E475" s="45"/>
      <c r="F475" s="45"/>
      <c r="G475" s="75"/>
      <c r="H475" s="45"/>
      <c r="J475" s="45"/>
      <c r="K475" s="45"/>
      <c r="L475" s="21"/>
      <c r="M475" s="46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</row>
    <row r="476">
      <c r="A476" s="44"/>
      <c r="B476" s="45"/>
      <c r="C476" s="45"/>
      <c r="D476" s="45"/>
      <c r="E476" s="45"/>
      <c r="F476" s="45"/>
      <c r="G476" s="75"/>
      <c r="H476" s="45"/>
      <c r="J476" s="45"/>
      <c r="K476" s="45"/>
      <c r="L476" s="21"/>
      <c r="M476" s="46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</row>
    <row r="477">
      <c r="A477" s="44"/>
      <c r="B477" s="45"/>
      <c r="C477" s="45"/>
      <c r="D477" s="45"/>
      <c r="E477" s="45"/>
      <c r="F477" s="45"/>
      <c r="G477" s="75"/>
      <c r="H477" s="45"/>
      <c r="J477" s="45"/>
      <c r="K477" s="45"/>
      <c r="L477" s="21"/>
      <c r="M477" s="46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</row>
    <row r="478">
      <c r="A478" s="44"/>
      <c r="B478" s="45"/>
      <c r="C478" s="45"/>
      <c r="D478" s="45"/>
      <c r="E478" s="45"/>
      <c r="F478" s="45"/>
      <c r="G478" s="75"/>
      <c r="H478" s="45"/>
      <c r="J478" s="45"/>
      <c r="K478" s="45"/>
      <c r="L478" s="21"/>
      <c r="M478" s="46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</row>
    <row r="479">
      <c r="A479" s="44"/>
      <c r="B479" s="45"/>
      <c r="C479" s="45"/>
      <c r="D479" s="45"/>
      <c r="E479" s="45"/>
      <c r="F479" s="45"/>
      <c r="G479" s="75"/>
      <c r="H479" s="45"/>
      <c r="J479" s="45"/>
      <c r="K479" s="45"/>
      <c r="L479" s="21"/>
      <c r="M479" s="46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</row>
    <row r="480">
      <c r="A480" s="44"/>
      <c r="B480" s="45"/>
      <c r="C480" s="45"/>
      <c r="D480" s="45"/>
      <c r="E480" s="45"/>
      <c r="F480" s="45"/>
      <c r="G480" s="75"/>
      <c r="H480" s="45"/>
      <c r="J480" s="45"/>
      <c r="K480" s="45"/>
      <c r="L480" s="21"/>
      <c r="M480" s="46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</row>
    <row r="481">
      <c r="A481" s="44"/>
      <c r="B481" s="45"/>
      <c r="C481" s="45"/>
      <c r="D481" s="45"/>
      <c r="E481" s="45"/>
      <c r="F481" s="45"/>
      <c r="G481" s="75"/>
      <c r="H481" s="45"/>
      <c r="J481" s="45"/>
      <c r="K481" s="45"/>
      <c r="L481" s="21"/>
      <c r="M481" s="46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</row>
    <row r="482">
      <c r="A482" s="44"/>
      <c r="B482" s="45"/>
      <c r="C482" s="45"/>
      <c r="D482" s="45"/>
      <c r="E482" s="45"/>
      <c r="F482" s="45"/>
      <c r="G482" s="75"/>
      <c r="H482" s="45"/>
      <c r="J482" s="45"/>
      <c r="K482" s="45"/>
      <c r="L482" s="21"/>
      <c r="M482" s="46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</row>
    <row r="483">
      <c r="A483" s="44"/>
      <c r="B483" s="45"/>
      <c r="C483" s="45"/>
      <c r="D483" s="45"/>
      <c r="E483" s="45"/>
      <c r="F483" s="45"/>
      <c r="G483" s="75"/>
      <c r="H483" s="45"/>
      <c r="J483" s="45"/>
      <c r="K483" s="45"/>
      <c r="L483" s="21"/>
      <c r="M483" s="46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</row>
    <row r="484">
      <c r="A484" s="44"/>
      <c r="B484" s="45"/>
      <c r="C484" s="45"/>
      <c r="D484" s="45"/>
      <c r="E484" s="45"/>
      <c r="F484" s="45"/>
      <c r="G484" s="75"/>
      <c r="H484" s="45"/>
      <c r="J484" s="45"/>
      <c r="K484" s="45"/>
      <c r="L484" s="21"/>
      <c r="M484" s="46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</row>
    <row r="485">
      <c r="A485" s="44"/>
      <c r="B485" s="45"/>
      <c r="C485" s="45"/>
      <c r="D485" s="45"/>
      <c r="E485" s="45"/>
      <c r="F485" s="45"/>
      <c r="G485" s="75"/>
      <c r="H485" s="45"/>
      <c r="J485" s="45"/>
      <c r="K485" s="45"/>
      <c r="L485" s="21"/>
      <c r="M485" s="46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</row>
    <row r="486">
      <c r="A486" s="44"/>
      <c r="B486" s="45"/>
      <c r="C486" s="45"/>
      <c r="D486" s="45"/>
      <c r="E486" s="45"/>
      <c r="F486" s="45"/>
      <c r="G486" s="75"/>
      <c r="H486" s="45"/>
      <c r="J486" s="45"/>
      <c r="K486" s="45"/>
      <c r="L486" s="21"/>
      <c r="M486" s="46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</row>
    <row r="487">
      <c r="A487" s="44"/>
      <c r="B487" s="45"/>
      <c r="C487" s="45"/>
      <c r="D487" s="45"/>
      <c r="E487" s="45"/>
      <c r="F487" s="45"/>
      <c r="G487" s="75"/>
      <c r="H487" s="45"/>
      <c r="J487" s="45"/>
      <c r="K487" s="45"/>
      <c r="L487" s="21"/>
      <c r="M487" s="46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</row>
    <row r="488">
      <c r="A488" s="44"/>
      <c r="B488" s="45"/>
      <c r="C488" s="45"/>
      <c r="D488" s="45"/>
      <c r="E488" s="45"/>
      <c r="F488" s="45"/>
      <c r="G488" s="75"/>
      <c r="H488" s="45"/>
      <c r="J488" s="45"/>
      <c r="K488" s="45"/>
      <c r="L488" s="21"/>
      <c r="M488" s="46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</row>
    <row r="489">
      <c r="A489" s="44"/>
      <c r="B489" s="45"/>
      <c r="C489" s="45"/>
      <c r="D489" s="45"/>
      <c r="E489" s="45"/>
      <c r="F489" s="45"/>
      <c r="G489" s="75"/>
      <c r="H489" s="45"/>
      <c r="J489" s="45"/>
      <c r="K489" s="45"/>
      <c r="L489" s="21"/>
      <c r="M489" s="46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</row>
    <row r="490">
      <c r="A490" s="44"/>
      <c r="B490" s="45"/>
      <c r="C490" s="45"/>
      <c r="D490" s="45"/>
      <c r="E490" s="45"/>
      <c r="F490" s="45"/>
      <c r="G490" s="75"/>
      <c r="H490" s="45"/>
      <c r="J490" s="45"/>
      <c r="K490" s="45"/>
      <c r="L490" s="21"/>
      <c r="M490" s="46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</row>
    <row r="491">
      <c r="A491" s="44"/>
      <c r="B491" s="45"/>
      <c r="C491" s="45"/>
      <c r="D491" s="45"/>
      <c r="E491" s="45"/>
      <c r="F491" s="45"/>
      <c r="G491" s="75"/>
      <c r="H491" s="45"/>
      <c r="J491" s="45"/>
      <c r="K491" s="45"/>
      <c r="L491" s="21"/>
      <c r="M491" s="46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</row>
    <row r="492">
      <c r="A492" s="44"/>
      <c r="B492" s="45"/>
      <c r="C492" s="45"/>
      <c r="D492" s="45"/>
      <c r="E492" s="45"/>
      <c r="F492" s="45"/>
      <c r="G492" s="75"/>
      <c r="H492" s="45"/>
      <c r="J492" s="45"/>
      <c r="K492" s="45"/>
      <c r="L492" s="21"/>
      <c r="M492" s="46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</row>
    <row r="493">
      <c r="A493" s="44"/>
      <c r="B493" s="45"/>
      <c r="C493" s="45"/>
      <c r="D493" s="45"/>
      <c r="E493" s="45"/>
      <c r="F493" s="45"/>
      <c r="G493" s="75"/>
      <c r="H493" s="45"/>
      <c r="J493" s="45"/>
      <c r="K493" s="45"/>
      <c r="L493" s="21"/>
      <c r="M493" s="46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</row>
    <row r="494">
      <c r="A494" s="44"/>
      <c r="B494" s="45"/>
      <c r="C494" s="45"/>
      <c r="D494" s="45"/>
      <c r="E494" s="45"/>
      <c r="F494" s="45"/>
      <c r="G494" s="75"/>
      <c r="H494" s="45"/>
      <c r="J494" s="45"/>
      <c r="K494" s="45"/>
      <c r="L494" s="21"/>
      <c r="M494" s="46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</row>
    <row r="495">
      <c r="A495" s="44"/>
      <c r="B495" s="45"/>
      <c r="C495" s="45"/>
      <c r="D495" s="45"/>
      <c r="E495" s="45"/>
      <c r="F495" s="45"/>
      <c r="G495" s="75"/>
      <c r="H495" s="45"/>
      <c r="J495" s="45"/>
      <c r="K495" s="45"/>
      <c r="L495" s="21"/>
      <c r="M495" s="46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</row>
    <row r="496">
      <c r="A496" s="44"/>
      <c r="B496" s="45"/>
      <c r="C496" s="45"/>
      <c r="D496" s="45"/>
      <c r="E496" s="45"/>
      <c r="F496" s="45"/>
      <c r="G496" s="75"/>
      <c r="H496" s="45"/>
      <c r="J496" s="45"/>
      <c r="K496" s="45"/>
      <c r="L496" s="21"/>
      <c r="M496" s="46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</row>
    <row r="497">
      <c r="A497" s="44"/>
      <c r="B497" s="45"/>
      <c r="C497" s="45"/>
      <c r="D497" s="45"/>
      <c r="E497" s="45"/>
      <c r="F497" s="45"/>
      <c r="G497" s="75"/>
      <c r="H497" s="45"/>
      <c r="J497" s="45"/>
      <c r="K497" s="45"/>
      <c r="L497" s="21"/>
      <c r="M497" s="46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</row>
    <row r="498">
      <c r="A498" s="44"/>
      <c r="B498" s="45"/>
      <c r="C498" s="45"/>
      <c r="D498" s="45"/>
      <c r="E498" s="45"/>
      <c r="F498" s="45"/>
      <c r="G498" s="75"/>
      <c r="H498" s="45"/>
      <c r="J498" s="45"/>
      <c r="K498" s="45"/>
      <c r="L498" s="21"/>
      <c r="M498" s="46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</row>
    <row r="499">
      <c r="A499" s="44"/>
      <c r="B499" s="45"/>
      <c r="C499" s="45"/>
      <c r="D499" s="45"/>
      <c r="E499" s="45"/>
      <c r="F499" s="45"/>
      <c r="G499" s="75"/>
      <c r="H499" s="45"/>
      <c r="J499" s="45"/>
      <c r="K499" s="45"/>
      <c r="L499" s="21"/>
      <c r="M499" s="46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</row>
    <row r="500">
      <c r="A500" s="44"/>
      <c r="B500" s="45"/>
      <c r="C500" s="45"/>
      <c r="D500" s="45"/>
      <c r="E500" s="45"/>
      <c r="F500" s="45"/>
      <c r="G500" s="75"/>
      <c r="H500" s="45"/>
      <c r="J500" s="45"/>
      <c r="K500" s="45"/>
      <c r="L500" s="21"/>
      <c r="M500" s="46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</row>
    <row r="501">
      <c r="A501" s="44"/>
      <c r="B501" s="45"/>
      <c r="C501" s="45"/>
      <c r="D501" s="45"/>
      <c r="E501" s="45"/>
      <c r="F501" s="45"/>
      <c r="G501" s="75"/>
      <c r="H501" s="45"/>
      <c r="J501" s="45"/>
      <c r="K501" s="45"/>
      <c r="L501" s="21"/>
      <c r="M501" s="46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</row>
    <row r="502">
      <c r="A502" s="44"/>
      <c r="B502" s="45"/>
      <c r="C502" s="45"/>
      <c r="D502" s="45"/>
      <c r="E502" s="45"/>
      <c r="F502" s="45"/>
      <c r="G502" s="75"/>
      <c r="H502" s="45"/>
      <c r="J502" s="45"/>
      <c r="K502" s="45"/>
      <c r="L502" s="21"/>
      <c r="M502" s="46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</row>
    <row r="503">
      <c r="A503" s="44"/>
      <c r="B503" s="45"/>
      <c r="C503" s="45"/>
      <c r="D503" s="45"/>
      <c r="E503" s="45"/>
      <c r="F503" s="45"/>
      <c r="G503" s="75"/>
      <c r="H503" s="45"/>
      <c r="J503" s="45"/>
      <c r="K503" s="45"/>
      <c r="L503" s="21"/>
      <c r="M503" s="46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</row>
    <row r="504">
      <c r="A504" s="44"/>
      <c r="B504" s="45"/>
      <c r="C504" s="45"/>
      <c r="D504" s="45"/>
      <c r="E504" s="45"/>
      <c r="F504" s="45"/>
      <c r="G504" s="75"/>
      <c r="H504" s="45"/>
      <c r="J504" s="45"/>
      <c r="K504" s="45"/>
      <c r="L504" s="21"/>
      <c r="M504" s="46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</row>
    <row r="505">
      <c r="A505" s="44"/>
      <c r="B505" s="45"/>
      <c r="C505" s="45"/>
      <c r="D505" s="45"/>
      <c r="E505" s="45"/>
      <c r="F505" s="45"/>
      <c r="G505" s="75"/>
      <c r="H505" s="45"/>
      <c r="J505" s="45"/>
      <c r="K505" s="45"/>
      <c r="L505" s="21"/>
      <c r="M505" s="46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</row>
    <row r="506">
      <c r="A506" s="44"/>
      <c r="B506" s="45"/>
      <c r="C506" s="45"/>
      <c r="D506" s="45"/>
      <c r="E506" s="45"/>
      <c r="F506" s="45"/>
      <c r="G506" s="75"/>
      <c r="H506" s="45"/>
      <c r="J506" s="45"/>
      <c r="K506" s="45"/>
      <c r="L506" s="21"/>
      <c r="M506" s="46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</row>
    <row r="507">
      <c r="A507" s="44"/>
      <c r="B507" s="45"/>
      <c r="C507" s="45"/>
      <c r="D507" s="45"/>
      <c r="E507" s="45"/>
      <c r="F507" s="45"/>
      <c r="G507" s="75"/>
      <c r="H507" s="45"/>
      <c r="J507" s="45"/>
      <c r="K507" s="45"/>
      <c r="L507" s="21"/>
      <c r="M507" s="46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</row>
    <row r="508">
      <c r="A508" s="44"/>
      <c r="B508" s="45"/>
      <c r="C508" s="45"/>
      <c r="D508" s="45"/>
      <c r="E508" s="45"/>
      <c r="F508" s="45"/>
      <c r="G508" s="75"/>
      <c r="H508" s="45"/>
      <c r="J508" s="45"/>
      <c r="K508" s="45"/>
      <c r="L508" s="21"/>
      <c r="M508" s="46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</row>
    <row r="509">
      <c r="A509" s="44"/>
      <c r="B509" s="45"/>
      <c r="C509" s="45"/>
      <c r="D509" s="45"/>
      <c r="E509" s="45"/>
      <c r="F509" s="45"/>
      <c r="G509" s="75"/>
      <c r="H509" s="45"/>
      <c r="J509" s="45"/>
      <c r="K509" s="45"/>
      <c r="L509" s="21"/>
      <c r="M509" s="46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</row>
    <row r="510">
      <c r="A510" s="44"/>
      <c r="B510" s="45"/>
      <c r="C510" s="45"/>
      <c r="D510" s="45"/>
      <c r="E510" s="45"/>
      <c r="F510" s="45"/>
      <c r="G510" s="75"/>
      <c r="H510" s="45"/>
      <c r="J510" s="45"/>
      <c r="K510" s="45"/>
      <c r="L510" s="21"/>
      <c r="M510" s="46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</row>
    <row r="511">
      <c r="A511" s="44"/>
      <c r="B511" s="45"/>
      <c r="C511" s="45"/>
      <c r="D511" s="45"/>
      <c r="E511" s="45"/>
      <c r="F511" s="45"/>
      <c r="G511" s="75"/>
      <c r="H511" s="45"/>
      <c r="J511" s="45"/>
      <c r="K511" s="45"/>
      <c r="L511" s="21"/>
      <c r="M511" s="46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</row>
    <row r="512">
      <c r="A512" s="44"/>
      <c r="B512" s="45"/>
      <c r="C512" s="45"/>
      <c r="D512" s="45"/>
      <c r="E512" s="45"/>
      <c r="F512" s="45"/>
      <c r="G512" s="75"/>
      <c r="H512" s="45"/>
      <c r="J512" s="45"/>
      <c r="K512" s="45"/>
      <c r="L512" s="21"/>
      <c r="M512" s="46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</row>
    <row r="513">
      <c r="A513" s="44"/>
      <c r="B513" s="45"/>
      <c r="C513" s="45"/>
      <c r="D513" s="45"/>
      <c r="E513" s="45"/>
      <c r="F513" s="45"/>
      <c r="G513" s="75"/>
      <c r="H513" s="45"/>
      <c r="J513" s="45"/>
      <c r="K513" s="45"/>
      <c r="L513" s="21"/>
      <c r="M513" s="46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</row>
    <row r="514">
      <c r="A514" s="44"/>
      <c r="B514" s="45"/>
      <c r="C514" s="45"/>
      <c r="D514" s="45"/>
      <c r="E514" s="45"/>
      <c r="F514" s="45"/>
      <c r="G514" s="75"/>
      <c r="H514" s="45"/>
      <c r="J514" s="45"/>
      <c r="K514" s="45"/>
      <c r="L514" s="21"/>
      <c r="M514" s="46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</row>
    <row r="515">
      <c r="A515" s="44"/>
      <c r="B515" s="45"/>
      <c r="C515" s="45"/>
      <c r="D515" s="45"/>
      <c r="E515" s="45"/>
      <c r="F515" s="45"/>
      <c r="G515" s="75"/>
      <c r="H515" s="45"/>
      <c r="J515" s="45"/>
      <c r="K515" s="45"/>
      <c r="L515" s="21"/>
      <c r="M515" s="46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</row>
    <row r="516">
      <c r="A516" s="44"/>
      <c r="B516" s="45"/>
      <c r="C516" s="45"/>
      <c r="D516" s="45"/>
      <c r="E516" s="45"/>
      <c r="F516" s="45"/>
      <c r="G516" s="75"/>
      <c r="H516" s="45"/>
      <c r="J516" s="45"/>
      <c r="K516" s="45"/>
      <c r="L516" s="21"/>
      <c r="M516" s="46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</row>
    <row r="517">
      <c r="A517" s="44"/>
      <c r="B517" s="45"/>
      <c r="C517" s="45"/>
      <c r="D517" s="45"/>
      <c r="E517" s="45"/>
      <c r="F517" s="45"/>
      <c r="G517" s="75"/>
      <c r="H517" s="45"/>
      <c r="J517" s="45"/>
      <c r="K517" s="45"/>
      <c r="L517" s="21"/>
      <c r="M517" s="46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</row>
    <row r="518">
      <c r="A518" s="44"/>
      <c r="B518" s="45"/>
      <c r="C518" s="45"/>
      <c r="D518" s="45"/>
      <c r="E518" s="45"/>
      <c r="F518" s="45"/>
      <c r="G518" s="75"/>
      <c r="H518" s="45"/>
      <c r="J518" s="45"/>
      <c r="K518" s="45"/>
      <c r="L518" s="21"/>
      <c r="M518" s="46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</row>
    <row r="519">
      <c r="A519" s="44"/>
      <c r="B519" s="45"/>
      <c r="C519" s="45"/>
      <c r="D519" s="45"/>
      <c r="E519" s="45"/>
      <c r="F519" s="45"/>
      <c r="G519" s="75"/>
      <c r="H519" s="45"/>
      <c r="J519" s="45"/>
      <c r="K519" s="45"/>
      <c r="L519" s="21"/>
      <c r="M519" s="46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</row>
    <row r="520">
      <c r="A520" s="44"/>
      <c r="B520" s="45"/>
      <c r="C520" s="45"/>
      <c r="D520" s="45"/>
      <c r="E520" s="45"/>
      <c r="F520" s="45"/>
      <c r="G520" s="75"/>
      <c r="H520" s="45"/>
      <c r="J520" s="45"/>
      <c r="K520" s="45"/>
      <c r="L520" s="21"/>
      <c r="M520" s="46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</row>
    <row r="521">
      <c r="A521" s="44"/>
      <c r="B521" s="45"/>
      <c r="C521" s="45"/>
      <c r="D521" s="45"/>
      <c r="E521" s="45"/>
      <c r="F521" s="45"/>
      <c r="G521" s="75"/>
      <c r="H521" s="45"/>
      <c r="J521" s="45"/>
      <c r="K521" s="45"/>
      <c r="L521" s="21"/>
      <c r="M521" s="46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</row>
    <row r="522">
      <c r="A522" s="44"/>
      <c r="B522" s="45"/>
      <c r="C522" s="45"/>
      <c r="D522" s="45"/>
      <c r="E522" s="45"/>
      <c r="F522" s="45"/>
      <c r="G522" s="75"/>
      <c r="H522" s="45"/>
      <c r="J522" s="45"/>
      <c r="K522" s="45"/>
      <c r="L522" s="21"/>
      <c r="M522" s="46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</row>
    <row r="523">
      <c r="A523" s="44"/>
      <c r="B523" s="45"/>
      <c r="C523" s="45"/>
      <c r="D523" s="45"/>
      <c r="E523" s="45"/>
      <c r="F523" s="45"/>
      <c r="G523" s="75"/>
      <c r="H523" s="45"/>
      <c r="J523" s="45"/>
      <c r="K523" s="45"/>
      <c r="L523" s="21"/>
      <c r="M523" s="46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</row>
    <row r="524">
      <c r="A524" s="44"/>
      <c r="B524" s="45"/>
      <c r="C524" s="45"/>
      <c r="D524" s="45"/>
      <c r="E524" s="45"/>
      <c r="F524" s="45"/>
      <c r="G524" s="75"/>
      <c r="H524" s="45"/>
      <c r="J524" s="45"/>
      <c r="K524" s="45"/>
      <c r="L524" s="21"/>
      <c r="M524" s="46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</row>
    <row r="525">
      <c r="A525" s="44"/>
      <c r="B525" s="45"/>
      <c r="C525" s="45"/>
      <c r="D525" s="45"/>
      <c r="E525" s="45"/>
      <c r="F525" s="45"/>
      <c r="G525" s="75"/>
      <c r="H525" s="45"/>
      <c r="J525" s="45"/>
      <c r="K525" s="45"/>
      <c r="L525" s="21"/>
      <c r="M525" s="46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</row>
    <row r="526">
      <c r="A526" s="44"/>
      <c r="B526" s="45"/>
      <c r="C526" s="45"/>
      <c r="D526" s="45"/>
      <c r="E526" s="45"/>
      <c r="F526" s="45"/>
      <c r="G526" s="75"/>
      <c r="H526" s="45"/>
      <c r="J526" s="45"/>
      <c r="K526" s="45"/>
      <c r="L526" s="21"/>
      <c r="M526" s="46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</row>
    <row r="527">
      <c r="A527" s="44"/>
      <c r="B527" s="45"/>
      <c r="C527" s="45"/>
      <c r="D527" s="45"/>
      <c r="E527" s="45"/>
      <c r="F527" s="45"/>
      <c r="G527" s="75"/>
      <c r="H527" s="45"/>
      <c r="J527" s="45"/>
      <c r="K527" s="45"/>
      <c r="L527" s="21"/>
      <c r="M527" s="46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</row>
    <row r="528">
      <c r="A528" s="44"/>
      <c r="B528" s="45"/>
      <c r="C528" s="45"/>
      <c r="D528" s="45"/>
      <c r="E528" s="45"/>
      <c r="F528" s="45"/>
      <c r="G528" s="75"/>
      <c r="H528" s="45"/>
      <c r="J528" s="45"/>
      <c r="K528" s="45"/>
      <c r="L528" s="21"/>
      <c r="M528" s="46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</row>
    <row r="529">
      <c r="A529" s="44"/>
      <c r="B529" s="45"/>
      <c r="C529" s="45"/>
      <c r="D529" s="45"/>
      <c r="E529" s="45"/>
      <c r="F529" s="45"/>
      <c r="G529" s="75"/>
      <c r="H529" s="45"/>
      <c r="J529" s="45"/>
      <c r="K529" s="45"/>
      <c r="L529" s="21"/>
      <c r="M529" s="46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</row>
    <row r="530">
      <c r="A530" s="44"/>
      <c r="B530" s="45"/>
      <c r="C530" s="45"/>
      <c r="D530" s="45"/>
      <c r="E530" s="45"/>
      <c r="F530" s="45"/>
      <c r="G530" s="75"/>
      <c r="H530" s="45"/>
      <c r="J530" s="45"/>
      <c r="K530" s="45"/>
      <c r="L530" s="21"/>
      <c r="M530" s="46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</row>
    <row r="531">
      <c r="A531" s="44"/>
      <c r="B531" s="45"/>
      <c r="C531" s="45"/>
      <c r="D531" s="45"/>
      <c r="E531" s="45"/>
      <c r="F531" s="45"/>
      <c r="G531" s="75"/>
      <c r="H531" s="45"/>
      <c r="J531" s="45"/>
      <c r="K531" s="45"/>
      <c r="L531" s="21"/>
      <c r="M531" s="46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</row>
    <row r="532">
      <c r="A532" s="44"/>
      <c r="B532" s="45"/>
      <c r="C532" s="45"/>
      <c r="D532" s="45"/>
      <c r="E532" s="45"/>
      <c r="F532" s="45"/>
      <c r="G532" s="75"/>
      <c r="H532" s="45"/>
      <c r="J532" s="45"/>
      <c r="K532" s="45"/>
      <c r="L532" s="21"/>
      <c r="M532" s="46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</row>
    <row r="533">
      <c r="A533" s="44"/>
      <c r="B533" s="45"/>
      <c r="C533" s="45"/>
      <c r="D533" s="45"/>
      <c r="E533" s="45"/>
      <c r="F533" s="45"/>
      <c r="G533" s="75"/>
      <c r="H533" s="45"/>
      <c r="J533" s="45"/>
      <c r="K533" s="45"/>
      <c r="L533" s="21"/>
      <c r="M533" s="46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</row>
    <row r="534">
      <c r="A534" s="44"/>
      <c r="B534" s="45"/>
      <c r="C534" s="45"/>
      <c r="D534" s="45"/>
      <c r="E534" s="45"/>
      <c r="F534" s="45"/>
      <c r="G534" s="75"/>
      <c r="H534" s="45"/>
      <c r="J534" s="45"/>
      <c r="K534" s="45"/>
      <c r="L534" s="21"/>
      <c r="M534" s="46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</row>
    <row r="535">
      <c r="A535" s="44"/>
      <c r="B535" s="45"/>
      <c r="C535" s="45"/>
      <c r="D535" s="45"/>
      <c r="E535" s="45"/>
      <c r="F535" s="45"/>
      <c r="G535" s="75"/>
      <c r="H535" s="45"/>
      <c r="J535" s="45"/>
      <c r="K535" s="45"/>
      <c r="L535" s="21"/>
      <c r="M535" s="46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</row>
    <row r="536">
      <c r="A536" s="44"/>
      <c r="B536" s="45"/>
      <c r="C536" s="45"/>
      <c r="D536" s="45"/>
      <c r="E536" s="45"/>
      <c r="F536" s="45"/>
      <c r="G536" s="75"/>
      <c r="H536" s="45"/>
      <c r="J536" s="45"/>
      <c r="K536" s="45"/>
      <c r="L536" s="21"/>
      <c r="M536" s="46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</row>
    <row r="537">
      <c r="A537" s="44"/>
      <c r="B537" s="45"/>
      <c r="C537" s="45"/>
      <c r="D537" s="45"/>
      <c r="E537" s="45"/>
      <c r="F537" s="45"/>
      <c r="G537" s="75"/>
      <c r="H537" s="45"/>
      <c r="J537" s="45"/>
      <c r="K537" s="45"/>
      <c r="L537" s="21"/>
      <c r="M537" s="46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</row>
    <row r="538">
      <c r="A538" s="44"/>
      <c r="B538" s="45"/>
      <c r="C538" s="45"/>
      <c r="D538" s="45"/>
      <c r="E538" s="45"/>
      <c r="F538" s="45"/>
      <c r="G538" s="75"/>
      <c r="H538" s="45"/>
      <c r="J538" s="45"/>
      <c r="K538" s="45"/>
      <c r="L538" s="21"/>
      <c r="M538" s="46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</row>
    <row r="539">
      <c r="A539" s="44"/>
      <c r="B539" s="45"/>
      <c r="C539" s="45"/>
      <c r="D539" s="45"/>
      <c r="E539" s="45"/>
      <c r="F539" s="45"/>
      <c r="G539" s="75"/>
      <c r="H539" s="45"/>
      <c r="J539" s="45"/>
      <c r="K539" s="45"/>
      <c r="L539" s="21"/>
      <c r="M539" s="46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</row>
    <row r="540">
      <c r="A540" s="44"/>
      <c r="B540" s="45"/>
      <c r="C540" s="45"/>
      <c r="D540" s="45"/>
      <c r="E540" s="45"/>
      <c r="F540" s="45"/>
      <c r="G540" s="75"/>
      <c r="H540" s="45"/>
      <c r="J540" s="45"/>
      <c r="K540" s="45"/>
      <c r="L540" s="21"/>
      <c r="M540" s="46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</row>
    <row r="541">
      <c r="A541" s="44"/>
      <c r="B541" s="45"/>
      <c r="C541" s="45"/>
      <c r="D541" s="45"/>
      <c r="E541" s="45"/>
      <c r="F541" s="45"/>
      <c r="G541" s="75"/>
      <c r="H541" s="45"/>
      <c r="J541" s="45"/>
      <c r="K541" s="45"/>
      <c r="L541" s="21"/>
      <c r="M541" s="46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</row>
    <row r="542">
      <c r="A542" s="44"/>
      <c r="B542" s="45"/>
      <c r="C542" s="45"/>
      <c r="D542" s="45"/>
      <c r="E542" s="45"/>
      <c r="F542" s="45"/>
      <c r="G542" s="75"/>
      <c r="H542" s="45"/>
      <c r="J542" s="45"/>
      <c r="K542" s="45"/>
      <c r="L542" s="21"/>
      <c r="M542" s="46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</row>
    <row r="543">
      <c r="A543" s="44"/>
      <c r="B543" s="45"/>
      <c r="C543" s="45"/>
      <c r="D543" s="45"/>
      <c r="E543" s="45"/>
      <c r="F543" s="45"/>
      <c r="G543" s="75"/>
      <c r="H543" s="45"/>
      <c r="J543" s="45"/>
      <c r="K543" s="45"/>
      <c r="L543" s="21"/>
      <c r="M543" s="46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</row>
    <row r="544">
      <c r="A544" s="44"/>
      <c r="B544" s="45"/>
      <c r="C544" s="45"/>
      <c r="D544" s="45"/>
      <c r="E544" s="45"/>
      <c r="F544" s="45"/>
      <c r="G544" s="75"/>
      <c r="H544" s="45"/>
      <c r="J544" s="45"/>
      <c r="K544" s="45"/>
      <c r="L544" s="21"/>
      <c r="M544" s="46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</row>
    <row r="545">
      <c r="A545" s="44"/>
      <c r="B545" s="45"/>
      <c r="C545" s="45"/>
      <c r="D545" s="45"/>
      <c r="E545" s="45"/>
      <c r="F545" s="45"/>
      <c r="G545" s="75"/>
      <c r="H545" s="45"/>
      <c r="J545" s="45"/>
      <c r="K545" s="45"/>
      <c r="L545" s="21"/>
      <c r="M545" s="46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</row>
    <row r="546">
      <c r="A546" s="44"/>
      <c r="B546" s="45"/>
      <c r="C546" s="45"/>
      <c r="D546" s="45"/>
      <c r="E546" s="45"/>
      <c r="F546" s="45"/>
      <c r="G546" s="75"/>
      <c r="H546" s="45"/>
      <c r="J546" s="45"/>
      <c r="K546" s="45"/>
      <c r="L546" s="21"/>
      <c r="M546" s="46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</row>
    <row r="547">
      <c r="A547" s="44"/>
      <c r="B547" s="45"/>
      <c r="C547" s="45"/>
      <c r="D547" s="45"/>
      <c r="E547" s="45"/>
      <c r="F547" s="45"/>
      <c r="G547" s="75"/>
      <c r="H547" s="45"/>
      <c r="J547" s="45"/>
      <c r="K547" s="45"/>
      <c r="L547" s="21"/>
      <c r="M547" s="46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</row>
    <row r="548">
      <c r="A548" s="44"/>
      <c r="B548" s="45"/>
      <c r="C548" s="45"/>
      <c r="D548" s="45"/>
      <c r="E548" s="45"/>
      <c r="F548" s="45"/>
      <c r="G548" s="75"/>
      <c r="H548" s="45"/>
      <c r="J548" s="45"/>
      <c r="K548" s="45"/>
      <c r="L548" s="21"/>
      <c r="M548" s="46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</row>
    <row r="549">
      <c r="A549" s="44"/>
      <c r="B549" s="45"/>
      <c r="C549" s="45"/>
      <c r="D549" s="45"/>
      <c r="E549" s="45"/>
      <c r="F549" s="45"/>
      <c r="G549" s="75"/>
      <c r="H549" s="45"/>
      <c r="J549" s="45"/>
      <c r="K549" s="45"/>
      <c r="L549" s="21"/>
      <c r="M549" s="46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</row>
    <row r="550">
      <c r="A550" s="44"/>
      <c r="B550" s="45"/>
      <c r="C550" s="45"/>
      <c r="D550" s="45"/>
      <c r="E550" s="45"/>
      <c r="F550" s="45"/>
      <c r="G550" s="75"/>
      <c r="H550" s="45"/>
      <c r="J550" s="45"/>
      <c r="K550" s="45"/>
      <c r="L550" s="21"/>
      <c r="M550" s="46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</row>
    <row r="551">
      <c r="A551" s="44"/>
      <c r="B551" s="45"/>
      <c r="C551" s="45"/>
      <c r="D551" s="45"/>
      <c r="E551" s="45"/>
      <c r="F551" s="45"/>
      <c r="G551" s="75"/>
      <c r="H551" s="45"/>
      <c r="J551" s="45"/>
      <c r="K551" s="45"/>
      <c r="L551" s="21"/>
      <c r="M551" s="46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</row>
    <row r="552">
      <c r="A552" s="44"/>
      <c r="B552" s="45"/>
      <c r="C552" s="45"/>
      <c r="D552" s="45"/>
      <c r="E552" s="45"/>
      <c r="F552" s="45"/>
      <c r="G552" s="75"/>
      <c r="H552" s="45"/>
      <c r="J552" s="45"/>
      <c r="K552" s="45"/>
      <c r="L552" s="21"/>
      <c r="M552" s="46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</row>
    <row r="553">
      <c r="A553" s="44"/>
      <c r="B553" s="45"/>
      <c r="C553" s="45"/>
      <c r="D553" s="45"/>
      <c r="E553" s="45"/>
      <c r="F553" s="45"/>
      <c r="G553" s="75"/>
      <c r="H553" s="45"/>
      <c r="J553" s="45"/>
      <c r="K553" s="45"/>
      <c r="L553" s="21"/>
      <c r="M553" s="46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</row>
    <row r="554">
      <c r="A554" s="44"/>
      <c r="B554" s="45"/>
      <c r="C554" s="45"/>
      <c r="D554" s="45"/>
      <c r="E554" s="45"/>
      <c r="F554" s="45"/>
      <c r="G554" s="75"/>
      <c r="H554" s="45"/>
      <c r="J554" s="45"/>
      <c r="K554" s="45"/>
      <c r="L554" s="21"/>
      <c r="M554" s="46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</row>
    <row r="555">
      <c r="A555" s="44"/>
      <c r="B555" s="45"/>
      <c r="C555" s="45"/>
      <c r="D555" s="45"/>
      <c r="E555" s="45"/>
      <c r="F555" s="45"/>
      <c r="G555" s="75"/>
      <c r="H555" s="45"/>
      <c r="J555" s="45"/>
      <c r="K555" s="45"/>
      <c r="L555" s="21"/>
      <c r="M555" s="46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</row>
    <row r="556">
      <c r="A556" s="44"/>
      <c r="B556" s="45"/>
      <c r="C556" s="45"/>
      <c r="D556" s="45"/>
      <c r="E556" s="45"/>
      <c r="F556" s="45"/>
      <c r="G556" s="75"/>
      <c r="H556" s="45"/>
      <c r="J556" s="45"/>
      <c r="K556" s="45"/>
      <c r="L556" s="21"/>
      <c r="M556" s="46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</row>
    <row r="557">
      <c r="A557" s="44"/>
      <c r="B557" s="45"/>
      <c r="C557" s="45"/>
      <c r="D557" s="45"/>
      <c r="E557" s="45"/>
      <c r="F557" s="45"/>
      <c r="G557" s="75"/>
      <c r="H557" s="45"/>
      <c r="J557" s="45"/>
      <c r="K557" s="45"/>
      <c r="L557" s="21"/>
      <c r="M557" s="46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</row>
    <row r="558">
      <c r="A558" s="44"/>
      <c r="B558" s="45"/>
      <c r="C558" s="45"/>
      <c r="D558" s="45"/>
      <c r="E558" s="45"/>
      <c r="F558" s="45"/>
      <c r="G558" s="75"/>
      <c r="H558" s="45"/>
      <c r="J558" s="45"/>
      <c r="K558" s="45"/>
      <c r="L558" s="21"/>
      <c r="M558" s="46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</row>
    <row r="559">
      <c r="A559" s="44"/>
      <c r="B559" s="45"/>
      <c r="C559" s="45"/>
      <c r="D559" s="45"/>
      <c r="E559" s="45"/>
      <c r="F559" s="45"/>
      <c r="G559" s="75"/>
      <c r="H559" s="45"/>
      <c r="J559" s="45"/>
      <c r="K559" s="45"/>
      <c r="L559" s="21"/>
      <c r="M559" s="46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</row>
    <row r="560">
      <c r="A560" s="44"/>
      <c r="B560" s="45"/>
      <c r="C560" s="45"/>
      <c r="D560" s="45"/>
      <c r="E560" s="45"/>
      <c r="F560" s="45"/>
      <c r="G560" s="75"/>
      <c r="H560" s="45"/>
      <c r="J560" s="45"/>
      <c r="K560" s="45"/>
      <c r="L560" s="21"/>
      <c r="M560" s="46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</row>
    <row r="561">
      <c r="A561" s="44"/>
      <c r="B561" s="45"/>
      <c r="C561" s="45"/>
      <c r="D561" s="45"/>
      <c r="E561" s="45"/>
      <c r="F561" s="45"/>
      <c r="G561" s="75"/>
      <c r="H561" s="45"/>
      <c r="J561" s="45"/>
      <c r="K561" s="45"/>
      <c r="L561" s="21"/>
      <c r="M561" s="46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</row>
    <row r="562">
      <c r="A562" s="44"/>
      <c r="B562" s="45"/>
      <c r="C562" s="45"/>
      <c r="D562" s="45"/>
      <c r="E562" s="45"/>
      <c r="F562" s="45"/>
      <c r="G562" s="75"/>
      <c r="H562" s="45"/>
      <c r="J562" s="45"/>
      <c r="K562" s="45"/>
      <c r="L562" s="21"/>
      <c r="M562" s="46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</row>
    <row r="563">
      <c r="A563" s="44"/>
      <c r="B563" s="45"/>
      <c r="C563" s="45"/>
      <c r="D563" s="45"/>
      <c r="E563" s="45"/>
      <c r="F563" s="45"/>
      <c r="G563" s="75"/>
      <c r="H563" s="45"/>
      <c r="J563" s="45"/>
      <c r="K563" s="45"/>
      <c r="L563" s="21"/>
      <c r="M563" s="46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</row>
    <row r="564">
      <c r="A564" s="44"/>
      <c r="B564" s="45"/>
      <c r="C564" s="45"/>
      <c r="D564" s="45"/>
      <c r="E564" s="45"/>
      <c r="F564" s="45"/>
      <c r="G564" s="75"/>
      <c r="H564" s="45"/>
      <c r="J564" s="45"/>
      <c r="K564" s="45"/>
      <c r="L564" s="21"/>
      <c r="M564" s="46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</row>
    <row r="565">
      <c r="A565" s="44"/>
      <c r="B565" s="45"/>
      <c r="C565" s="45"/>
      <c r="D565" s="45"/>
      <c r="E565" s="45"/>
      <c r="F565" s="45"/>
      <c r="G565" s="75"/>
      <c r="H565" s="45"/>
      <c r="J565" s="45"/>
      <c r="K565" s="45"/>
      <c r="L565" s="21"/>
      <c r="M565" s="46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</row>
    <row r="566">
      <c r="A566" s="44"/>
      <c r="B566" s="45"/>
      <c r="C566" s="45"/>
      <c r="D566" s="45"/>
      <c r="E566" s="45"/>
      <c r="F566" s="45"/>
      <c r="G566" s="75"/>
      <c r="H566" s="45"/>
      <c r="J566" s="45"/>
      <c r="K566" s="45"/>
      <c r="L566" s="21"/>
      <c r="M566" s="46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</row>
    <row r="567">
      <c r="A567" s="44"/>
      <c r="B567" s="45"/>
      <c r="C567" s="45"/>
      <c r="D567" s="45"/>
      <c r="E567" s="45"/>
      <c r="F567" s="45"/>
      <c r="G567" s="75"/>
      <c r="H567" s="45"/>
      <c r="J567" s="45"/>
      <c r="K567" s="45"/>
      <c r="L567" s="21"/>
      <c r="M567" s="46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</row>
    <row r="568">
      <c r="A568" s="44"/>
      <c r="B568" s="45"/>
      <c r="C568" s="45"/>
      <c r="D568" s="45"/>
      <c r="E568" s="45"/>
      <c r="F568" s="45"/>
      <c r="G568" s="75"/>
      <c r="H568" s="45"/>
      <c r="J568" s="45"/>
      <c r="K568" s="45"/>
      <c r="L568" s="21"/>
      <c r="M568" s="46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</row>
    <row r="569">
      <c r="A569" s="44"/>
      <c r="B569" s="45"/>
      <c r="C569" s="45"/>
      <c r="D569" s="45"/>
      <c r="E569" s="45"/>
      <c r="F569" s="45"/>
      <c r="G569" s="75"/>
      <c r="H569" s="45"/>
      <c r="J569" s="45"/>
      <c r="K569" s="45"/>
      <c r="L569" s="21"/>
      <c r="M569" s="46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</row>
    <row r="570">
      <c r="A570" s="44"/>
      <c r="B570" s="45"/>
      <c r="C570" s="45"/>
      <c r="D570" s="45"/>
      <c r="E570" s="45"/>
      <c r="F570" s="45"/>
      <c r="G570" s="75"/>
      <c r="H570" s="45"/>
      <c r="J570" s="45"/>
      <c r="K570" s="45"/>
      <c r="L570" s="21"/>
      <c r="M570" s="46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</row>
    <row r="571">
      <c r="A571" s="44"/>
      <c r="B571" s="45"/>
      <c r="C571" s="45"/>
      <c r="D571" s="45"/>
      <c r="E571" s="45"/>
      <c r="F571" s="45"/>
      <c r="G571" s="75"/>
      <c r="H571" s="45"/>
      <c r="J571" s="45"/>
      <c r="K571" s="45"/>
      <c r="L571" s="21"/>
      <c r="M571" s="46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</row>
    <row r="572">
      <c r="A572" s="44"/>
      <c r="B572" s="45"/>
      <c r="C572" s="45"/>
      <c r="D572" s="45"/>
      <c r="E572" s="45"/>
      <c r="F572" s="45"/>
      <c r="G572" s="75"/>
      <c r="H572" s="45"/>
      <c r="J572" s="45"/>
      <c r="K572" s="45"/>
      <c r="L572" s="21"/>
      <c r="M572" s="46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</row>
    <row r="573">
      <c r="A573" s="44"/>
      <c r="B573" s="45"/>
      <c r="C573" s="45"/>
      <c r="D573" s="45"/>
      <c r="E573" s="45"/>
      <c r="F573" s="45"/>
      <c r="G573" s="75"/>
      <c r="H573" s="45"/>
      <c r="J573" s="45"/>
      <c r="K573" s="45"/>
      <c r="L573" s="21"/>
      <c r="M573" s="46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</row>
    <row r="574">
      <c r="A574" s="44"/>
      <c r="B574" s="45"/>
      <c r="C574" s="45"/>
      <c r="D574" s="45"/>
      <c r="E574" s="45"/>
      <c r="F574" s="45"/>
      <c r="G574" s="75"/>
      <c r="H574" s="45"/>
      <c r="J574" s="45"/>
      <c r="K574" s="45"/>
      <c r="L574" s="21"/>
      <c r="M574" s="46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</row>
    <row r="575">
      <c r="A575" s="44"/>
      <c r="B575" s="45"/>
      <c r="C575" s="45"/>
      <c r="D575" s="45"/>
      <c r="E575" s="45"/>
      <c r="F575" s="45"/>
      <c r="G575" s="75"/>
      <c r="H575" s="45"/>
      <c r="J575" s="45"/>
      <c r="K575" s="45"/>
      <c r="L575" s="21"/>
      <c r="M575" s="46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</row>
    <row r="576">
      <c r="A576" s="44"/>
      <c r="B576" s="45"/>
      <c r="C576" s="45"/>
      <c r="D576" s="45"/>
      <c r="E576" s="45"/>
      <c r="F576" s="45"/>
      <c r="G576" s="75"/>
      <c r="H576" s="45"/>
      <c r="J576" s="45"/>
      <c r="K576" s="45"/>
      <c r="L576" s="21"/>
      <c r="M576" s="46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</row>
    <row r="577">
      <c r="A577" s="44"/>
      <c r="B577" s="45"/>
      <c r="C577" s="45"/>
      <c r="D577" s="45"/>
      <c r="E577" s="45"/>
      <c r="F577" s="45"/>
      <c r="G577" s="75"/>
      <c r="H577" s="45"/>
      <c r="J577" s="45"/>
      <c r="K577" s="45"/>
      <c r="L577" s="21"/>
      <c r="M577" s="46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</row>
    <row r="578">
      <c r="A578" s="44"/>
      <c r="B578" s="45"/>
      <c r="C578" s="45"/>
      <c r="D578" s="45"/>
      <c r="E578" s="45"/>
      <c r="F578" s="45"/>
      <c r="G578" s="75"/>
      <c r="H578" s="45"/>
      <c r="J578" s="45"/>
      <c r="K578" s="45"/>
      <c r="L578" s="21"/>
      <c r="M578" s="46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</row>
    <row r="579">
      <c r="A579" s="44"/>
      <c r="B579" s="45"/>
      <c r="C579" s="45"/>
      <c r="D579" s="45"/>
      <c r="E579" s="45"/>
      <c r="F579" s="45"/>
      <c r="G579" s="75"/>
      <c r="H579" s="45"/>
      <c r="J579" s="45"/>
      <c r="K579" s="45"/>
      <c r="L579" s="21"/>
      <c r="M579" s="46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</row>
    <row r="580">
      <c r="A580" s="44"/>
      <c r="B580" s="45"/>
      <c r="C580" s="45"/>
      <c r="D580" s="45"/>
      <c r="E580" s="45"/>
      <c r="F580" s="45"/>
      <c r="G580" s="75"/>
      <c r="H580" s="45"/>
      <c r="J580" s="45"/>
      <c r="K580" s="45"/>
      <c r="L580" s="21"/>
      <c r="M580" s="46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</row>
    <row r="581">
      <c r="A581" s="44"/>
      <c r="B581" s="45"/>
      <c r="C581" s="45"/>
      <c r="D581" s="45"/>
      <c r="E581" s="45"/>
      <c r="F581" s="45"/>
      <c r="G581" s="75"/>
      <c r="H581" s="45"/>
      <c r="J581" s="45"/>
      <c r="K581" s="45"/>
      <c r="L581" s="21"/>
      <c r="M581" s="46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</row>
    <row r="582">
      <c r="A582" s="44"/>
      <c r="B582" s="45"/>
      <c r="C582" s="45"/>
      <c r="D582" s="45"/>
      <c r="E582" s="45"/>
      <c r="F582" s="45"/>
      <c r="G582" s="75"/>
      <c r="H582" s="45"/>
      <c r="J582" s="45"/>
      <c r="K582" s="45"/>
      <c r="L582" s="21"/>
      <c r="M582" s="46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</row>
    <row r="583">
      <c r="A583" s="44"/>
      <c r="B583" s="45"/>
      <c r="C583" s="45"/>
      <c r="D583" s="45"/>
      <c r="E583" s="45"/>
      <c r="F583" s="45"/>
      <c r="G583" s="75"/>
      <c r="H583" s="45"/>
      <c r="J583" s="45"/>
      <c r="K583" s="45"/>
      <c r="L583" s="21"/>
      <c r="M583" s="46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</row>
    <row r="584">
      <c r="A584" s="44"/>
      <c r="B584" s="45"/>
      <c r="C584" s="45"/>
      <c r="D584" s="45"/>
      <c r="E584" s="45"/>
      <c r="F584" s="45"/>
      <c r="G584" s="75"/>
      <c r="H584" s="45"/>
      <c r="J584" s="45"/>
      <c r="K584" s="45"/>
      <c r="L584" s="21"/>
      <c r="M584" s="46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</row>
    <row r="585">
      <c r="A585" s="44"/>
      <c r="B585" s="45"/>
      <c r="C585" s="45"/>
      <c r="D585" s="45"/>
      <c r="E585" s="45"/>
      <c r="F585" s="45"/>
      <c r="G585" s="75"/>
      <c r="H585" s="45"/>
      <c r="J585" s="45"/>
      <c r="K585" s="45"/>
      <c r="L585" s="21"/>
      <c r="M585" s="46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</row>
    <row r="586">
      <c r="A586" s="44"/>
      <c r="B586" s="45"/>
      <c r="C586" s="45"/>
      <c r="D586" s="45"/>
      <c r="E586" s="45"/>
      <c r="F586" s="45"/>
      <c r="G586" s="75"/>
      <c r="H586" s="45"/>
      <c r="J586" s="45"/>
      <c r="K586" s="45"/>
      <c r="L586" s="21"/>
      <c r="M586" s="46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</row>
    <row r="587">
      <c r="A587" s="44"/>
      <c r="B587" s="45"/>
      <c r="C587" s="45"/>
      <c r="D587" s="45"/>
      <c r="E587" s="45"/>
      <c r="F587" s="45"/>
      <c r="G587" s="75"/>
      <c r="H587" s="45"/>
      <c r="J587" s="45"/>
      <c r="K587" s="45"/>
      <c r="L587" s="21"/>
      <c r="M587" s="46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</row>
    <row r="588">
      <c r="A588" s="44"/>
      <c r="B588" s="45"/>
      <c r="C588" s="45"/>
      <c r="D588" s="45"/>
      <c r="E588" s="45"/>
      <c r="F588" s="45"/>
      <c r="G588" s="75"/>
      <c r="H588" s="45"/>
      <c r="J588" s="45"/>
      <c r="K588" s="45"/>
      <c r="L588" s="21"/>
      <c r="M588" s="46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</row>
    <row r="589">
      <c r="A589" s="44"/>
      <c r="B589" s="45"/>
      <c r="C589" s="45"/>
      <c r="D589" s="45"/>
      <c r="E589" s="45"/>
      <c r="F589" s="45"/>
      <c r="G589" s="75"/>
      <c r="H589" s="45"/>
      <c r="J589" s="45"/>
      <c r="K589" s="45"/>
      <c r="L589" s="21"/>
      <c r="M589" s="46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</row>
    <row r="590">
      <c r="A590" s="44"/>
      <c r="B590" s="45"/>
      <c r="C590" s="45"/>
      <c r="D590" s="45"/>
      <c r="E590" s="45"/>
      <c r="F590" s="45"/>
      <c r="G590" s="75"/>
      <c r="H590" s="45"/>
      <c r="J590" s="45"/>
      <c r="K590" s="45"/>
      <c r="L590" s="21"/>
      <c r="M590" s="46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</row>
    <row r="591">
      <c r="A591" s="44"/>
      <c r="B591" s="45"/>
      <c r="C591" s="45"/>
      <c r="D591" s="45"/>
      <c r="E591" s="45"/>
      <c r="F591" s="45"/>
      <c r="G591" s="75"/>
      <c r="H591" s="45"/>
      <c r="J591" s="45"/>
      <c r="K591" s="45"/>
      <c r="L591" s="21"/>
      <c r="M591" s="46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</row>
    <row r="592">
      <c r="A592" s="44"/>
      <c r="B592" s="45"/>
      <c r="C592" s="45"/>
      <c r="D592" s="45"/>
      <c r="E592" s="45"/>
      <c r="F592" s="45"/>
      <c r="G592" s="75"/>
      <c r="H592" s="45"/>
      <c r="J592" s="45"/>
      <c r="K592" s="45"/>
      <c r="L592" s="21"/>
      <c r="M592" s="46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</row>
    <row r="593">
      <c r="A593" s="44"/>
      <c r="B593" s="45"/>
      <c r="C593" s="45"/>
      <c r="D593" s="45"/>
      <c r="E593" s="45"/>
      <c r="F593" s="45"/>
      <c r="G593" s="75"/>
      <c r="H593" s="45"/>
      <c r="J593" s="45"/>
      <c r="K593" s="45"/>
      <c r="L593" s="21"/>
      <c r="M593" s="46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</row>
    <row r="594">
      <c r="A594" s="44"/>
      <c r="B594" s="45"/>
      <c r="C594" s="45"/>
      <c r="D594" s="45"/>
      <c r="E594" s="45"/>
      <c r="F594" s="45"/>
      <c r="G594" s="75"/>
      <c r="H594" s="45"/>
      <c r="J594" s="45"/>
      <c r="K594" s="45"/>
      <c r="L594" s="21"/>
      <c r="M594" s="46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</row>
    <row r="595">
      <c r="A595" s="44"/>
      <c r="B595" s="45"/>
      <c r="C595" s="45"/>
      <c r="D595" s="45"/>
      <c r="E595" s="45"/>
      <c r="F595" s="45"/>
      <c r="G595" s="75"/>
      <c r="H595" s="45"/>
      <c r="J595" s="45"/>
      <c r="K595" s="45"/>
      <c r="L595" s="21"/>
      <c r="M595" s="46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</row>
    <row r="596">
      <c r="A596" s="44"/>
      <c r="B596" s="45"/>
      <c r="C596" s="45"/>
      <c r="D596" s="45"/>
      <c r="E596" s="45"/>
      <c r="F596" s="45"/>
      <c r="G596" s="75"/>
      <c r="H596" s="45"/>
      <c r="J596" s="45"/>
      <c r="K596" s="45"/>
      <c r="L596" s="21"/>
      <c r="M596" s="46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</row>
    <row r="597">
      <c r="A597" s="44"/>
      <c r="B597" s="45"/>
      <c r="C597" s="45"/>
      <c r="D597" s="45"/>
      <c r="E597" s="45"/>
      <c r="F597" s="45"/>
      <c r="G597" s="75"/>
      <c r="H597" s="45"/>
      <c r="J597" s="45"/>
      <c r="K597" s="45"/>
      <c r="L597" s="21"/>
      <c r="M597" s="46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</row>
    <row r="598">
      <c r="A598" s="44"/>
      <c r="B598" s="45"/>
      <c r="C598" s="45"/>
      <c r="D598" s="45"/>
      <c r="E598" s="45"/>
      <c r="F598" s="45"/>
      <c r="G598" s="75"/>
      <c r="H598" s="45"/>
      <c r="J598" s="45"/>
      <c r="K598" s="45"/>
      <c r="L598" s="21"/>
      <c r="M598" s="46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</row>
    <row r="599">
      <c r="A599" s="44"/>
      <c r="B599" s="45"/>
      <c r="C599" s="45"/>
      <c r="D599" s="45"/>
      <c r="E599" s="45"/>
      <c r="F599" s="45"/>
      <c r="G599" s="75"/>
      <c r="H599" s="45"/>
      <c r="J599" s="45"/>
      <c r="K599" s="45"/>
      <c r="L599" s="21"/>
      <c r="M599" s="46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</row>
    <row r="600">
      <c r="A600" s="44"/>
      <c r="B600" s="45"/>
      <c r="C600" s="45"/>
      <c r="D600" s="45"/>
      <c r="E600" s="45"/>
      <c r="F600" s="45"/>
      <c r="G600" s="75"/>
      <c r="H600" s="45"/>
      <c r="J600" s="45"/>
      <c r="K600" s="45"/>
      <c r="L600" s="21"/>
      <c r="M600" s="46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</row>
    <row r="601">
      <c r="A601" s="44"/>
      <c r="B601" s="45"/>
      <c r="C601" s="45"/>
      <c r="D601" s="45"/>
      <c r="E601" s="45"/>
      <c r="F601" s="45"/>
      <c r="G601" s="75"/>
      <c r="H601" s="45"/>
      <c r="J601" s="45"/>
      <c r="K601" s="45"/>
      <c r="L601" s="21"/>
      <c r="M601" s="46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</row>
    <row r="602">
      <c r="A602" s="44"/>
      <c r="B602" s="45"/>
      <c r="C602" s="45"/>
      <c r="D602" s="45"/>
      <c r="E602" s="45"/>
      <c r="F602" s="45"/>
      <c r="G602" s="75"/>
      <c r="H602" s="45"/>
      <c r="J602" s="45"/>
      <c r="K602" s="45"/>
      <c r="L602" s="21"/>
      <c r="M602" s="46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</row>
    <row r="603">
      <c r="A603" s="44"/>
      <c r="B603" s="45"/>
      <c r="C603" s="45"/>
      <c r="D603" s="45"/>
      <c r="E603" s="45"/>
      <c r="F603" s="45"/>
      <c r="G603" s="75"/>
      <c r="H603" s="45"/>
      <c r="J603" s="45"/>
      <c r="K603" s="45"/>
      <c r="L603" s="21"/>
      <c r="M603" s="46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</row>
    <row r="604">
      <c r="A604" s="44"/>
      <c r="B604" s="45"/>
      <c r="C604" s="45"/>
      <c r="D604" s="45"/>
      <c r="E604" s="45"/>
      <c r="F604" s="45"/>
      <c r="G604" s="75"/>
      <c r="H604" s="45"/>
      <c r="J604" s="45"/>
      <c r="K604" s="45"/>
      <c r="L604" s="21"/>
      <c r="M604" s="46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</row>
    <row r="605">
      <c r="A605" s="44"/>
      <c r="B605" s="45"/>
      <c r="C605" s="45"/>
      <c r="D605" s="45"/>
      <c r="E605" s="45"/>
      <c r="F605" s="45"/>
      <c r="G605" s="75"/>
      <c r="H605" s="45"/>
      <c r="J605" s="45"/>
      <c r="K605" s="45"/>
      <c r="L605" s="21"/>
      <c r="M605" s="46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</row>
    <row r="606">
      <c r="A606" s="44"/>
      <c r="B606" s="45"/>
      <c r="C606" s="45"/>
      <c r="D606" s="45"/>
      <c r="E606" s="45"/>
      <c r="F606" s="45"/>
      <c r="G606" s="75"/>
      <c r="H606" s="45"/>
      <c r="J606" s="45"/>
      <c r="K606" s="45"/>
      <c r="L606" s="21"/>
      <c r="M606" s="46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</row>
    <row r="607">
      <c r="A607" s="44"/>
      <c r="B607" s="45"/>
      <c r="C607" s="45"/>
      <c r="D607" s="45"/>
      <c r="E607" s="45"/>
      <c r="F607" s="45"/>
      <c r="G607" s="75"/>
      <c r="H607" s="45"/>
      <c r="J607" s="45"/>
      <c r="K607" s="45"/>
      <c r="L607" s="21"/>
      <c r="M607" s="46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</row>
    <row r="608">
      <c r="A608" s="44"/>
      <c r="B608" s="45"/>
      <c r="C608" s="45"/>
      <c r="D608" s="45"/>
      <c r="E608" s="45"/>
      <c r="F608" s="45"/>
      <c r="G608" s="75"/>
      <c r="H608" s="45"/>
      <c r="J608" s="45"/>
      <c r="K608" s="45"/>
      <c r="L608" s="21"/>
      <c r="M608" s="46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</row>
    <row r="609">
      <c r="A609" s="44"/>
      <c r="B609" s="45"/>
      <c r="C609" s="45"/>
      <c r="D609" s="45"/>
      <c r="E609" s="45"/>
      <c r="F609" s="45"/>
      <c r="G609" s="75"/>
      <c r="H609" s="45"/>
      <c r="J609" s="45"/>
      <c r="K609" s="45"/>
      <c r="L609" s="21"/>
      <c r="M609" s="46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</row>
    <row r="610">
      <c r="A610" s="44"/>
      <c r="B610" s="45"/>
      <c r="C610" s="45"/>
      <c r="D610" s="45"/>
      <c r="E610" s="45"/>
      <c r="F610" s="45"/>
      <c r="G610" s="75"/>
      <c r="H610" s="45"/>
      <c r="J610" s="45"/>
      <c r="K610" s="45"/>
      <c r="L610" s="21"/>
      <c r="M610" s="46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</row>
    <row r="611">
      <c r="A611" s="44"/>
      <c r="B611" s="45"/>
      <c r="C611" s="45"/>
      <c r="D611" s="45"/>
      <c r="E611" s="45"/>
      <c r="F611" s="45"/>
      <c r="G611" s="75"/>
      <c r="H611" s="45"/>
      <c r="J611" s="45"/>
      <c r="K611" s="45"/>
      <c r="L611" s="21"/>
      <c r="M611" s="46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</row>
    <row r="612">
      <c r="A612" s="44"/>
      <c r="B612" s="45"/>
      <c r="C612" s="45"/>
      <c r="D612" s="45"/>
      <c r="E612" s="45"/>
      <c r="F612" s="45"/>
      <c r="G612" s="75"/>
      <c r="H612" s="45"/>
      <c r="J612" s="45"/>
      <c r="K612" s="45"/>
      <c r="L612" s="21"/>
      <c r="M612" s="46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</row>
    <row r="613">
      <c r="A613" s="44"/>
      <c r="B613" s="45"/>
      <c r="C613" s="45"/>
      <c r="D613" s="45"/>
      <c r="E613" s="45"/>
      <c r="F613" s="45"/>
      <c r="G613" s="75"/>
      <c r="H613" s="45"/>
      <c r="J613" s="45"/>
      <c r="K613" s="45"/>
      <c r="L613" s="21"/>
      <c r="M613" s="46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</row>
    <row r="614">
      <c r="A614" s="44"/>
      <c r="B614" s="45"/>
      <c r="C614" s="45"/>
      <c r="D614" s="45"/>
      <c r="E614" s="45"/>
      <c r="F614" s="45"/>
      <c r="G614" s="75"/>
      <c r="H614" s="45"/>
      <c r="J614" s="45"/>
      <c r="K614" s="45"/>
      <c r="L614" s="21"/>
      <c r="M614" s="46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</row>
    <row r="615">
      <c r="A615" s="44"/>
      <c r="B615" s="45"/>
      <c r="C615" s="45"/>
      <c r="D615" s="45"/>
      <c r="E615" s="45"/>
      <c r="F615" s="45"/>
      <c r="G615" s="75"/>
      <c r="H615" s="45"/>
      <c r="J615" s="45"/>
      <c r="K615" s="45"/>
      <c r="L615" s="21"/>
      <c r="M615" s="46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</row>
    <row r="616">
      <c r="A616" s="44"/>
      <c r="B616" s="45"/>
      <c r="C616" s="45"/>
      <c r="D616" s="45"/>
      <c r="E616" s="45"/>
      <c r="F616" s="45"/>
      <c r="G616" s="75"/>
      <c r="H616" s="45"/>
      <c r="J616" s="45"/>
      <c r="K616" s="45"/>
      <c r="L616" s="21"/>
      <c r="M616" s="46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</row>
    <row r="617">
      <c r="A617" s="44"/>
      <c r="B617" s="45"/>
      <c r="C617" s="45"/>
      <c r="D617" s="45"/>
      <c r="E617" s="45"/>
      <c r="F617" s="45"/>
      <c r="G617" s="75"/>
      <c r="H617" s="45"/>
      <c r="J617" s="45"/>
      <c r="K617" s="45"/>
      <c r="L617" s="21"/>
      <c r="M617" s="46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</row>
    <row r="618">
      <c r="A618" s="44"/>
      <c r="B618" s="45"/>
      <c r="C618" s="45"/>
      <c r="D618" s="45"/>
      <c r="E618" s="45"/>
      <c r="F618" s="45"/>
      <c r="G618" s="75"/>
      <c r="H618" s="45"/>
      <c r="J618" s="45"/>
      <c r="K618" s="45"/>
      <c r="L618" s="21"/>
      <c r="M618" s="46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</row>
    <row r="619">
      <c r="A619" s="44"/>
      <c r="B619" s="45"/>
      <c r="C619" s="45"/>
      <c r="D619" s="45"/>
      <c r="E619" s="45"/>
      <c r="F619" s="45"/>
      <c r="G619" s="75"/>
      <c r="H619" s="45"/>
      <c r="J619" s="45"/>
      <c r="K619" s="45"/>
      <c r="L619" s="21"/>
      <c r="M619" s="46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</row>
    <row r="620">
      <c r="A620" s="44"/>
      <c r="B620" s="45"/>
      <c r="C620" s="45"/>
      <c r="D620" s="45"/>
      <c r="E620" s="45"/>
      <c r="F620" s="45"/>
      <c r="G620" s="75"/>
      <c r="H620" s="45"/>
      <c r="J620" s="45"/>
      <c r="K620" s="45"/>
      <c r="L620" s="21"/>
      <c r="M620" s="46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</row>
    <row r="621">
      <c r="A621" s="44"/>
      <c r="B621" s="45"/>
      <c r="C621" s="45"/>
      <c r="D621" s="45"/>
      <c r="E621" s="45"/>
      <c r="F621" s="45"/>
      <c r="G621" s="75"/>
      <c r="H621" s="45"/>
      <c r="J621" s="45"/>
      <c r="K621" s="45"/>
      <c r="L621" s="21"/>
      <c r="M621" s="46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</row>
    <row r="622">
      <c r="A622" s="44"/>
      <c r="B622" s="45"/>
      <c r="C622" s="45"/>
      <c r="D622" s="45"/>
      <c r="E622" s="45"/>
      <c r="F622" s="45"/>
      <c r="G622" s="75"/>
      <c r="H622" s="45"/>
      <c r="J622" s="45"/>
      <c r="K622" s="45"/>
      <c r="L622" s="21"/>
      <c r="M622" s="46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</row>
    <row r="623">
      <c r="A623" s="44"/>
      <c r="B623" s="45"/>
      <c r="C623" s="45"/>
      <c r="D623" s="45"/>
      <c r="E623" s="45"/>
      <c r="F623" s="45"/>
      <c r="G623" s="75"/>
      <c r="H623" s="45"/>
      <c r="J623" s="45"/>
      <c r="K623" s="45"/>
      <c r="L623" s="21"/>
      <c r="M623" s="46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</row>
    <row r="624">
      <c r="A624" s="44"/>
      <c r="B624" s="45"/>
      <c r="C624" s="45"/>
      <c r="D624" s="45"/>
      <c r="E624" s="45"/>
      <c r="F624" s="45"/>
      <c r="G624" s="75"/>
      <c r="H624" s="45"/>
      <c r="J624" s="45"/>
      <c r="K624" s="45"/>
      <c r="L624" s="21"/>
      <c r="M624" s="46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</row>
    <row r="625">
      <c r="A625" s="44"/>
      <c r="B625" s="45"/>
      <c r="C625" s="45"/>
      <c r="D625" s="45"/>
      <c r="E625" s="45"/>
      <c r="F625" s="45"/>
      <c r="G625" s="75"/>
      <c r="H625" s="45"/>
      <c r="J625" s="45"/>
      <c r="K625" s="45"/>
      <c r="L625" s="21"/>
      <c r="M625" s="46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</row>
    <row r="626">
      <c r="A626" s="44"/>
      <c r="B626" s="45"/>
      <c r="C626" s="45"/>
      <c r="D626" s="45"/>
      <c r="E626" s="45"/>
      <c r="F626" s="45"/>
      <c r="G626" s="75"/>
      <c r="H626" s="45"/>
      <c r="J626" s="45"/>
      <c r="K626" s="45"/>
      <c r="L626" s="21"/>
      <c r="M626" s="46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</row>
    <row r="627">
      <c r="A627" s="44"/>
      <c r="B627" s="45"/>
      <c r="C627" s="45"/>
      <c r="D627" s="45"/>
      <c r="E627" s="45"/>
      <c r="F627" s="45"/>
      <c r="G627" s="75"/>
      <c r="H627" s="45"/>
      <c r="J627" s="45"/>
      <c r="K627" s="45"/>
      <c r="L627" s="21"/>
      <c r="M627" s="46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</row>
    <row r="628">
      <c r="A628" s="44"/>
      <c r="B628" s="45"/>
      <c r="C628" s="45"/>
      <c r="D628" s="45"/>
      <c r="E628" s="45"/>
      <c r="F628" s="45"/>
      <c r="G628" s="75"/>
      <c r="H628" s="45"/>
      <c r="J628" s="45"/>
      <c r="K628" s="45"/>
      <c r="L628" s="21"/>
      <c r="M628" s="46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</row>
    <row r="629">
      <c r="A629" s="44"/>
      <c r="B629" s="45"/>
      <c r="C629" s="45"/>
      <c r="D629" s="45"/>
      <c r="E629" s="45"/>
      <c r="F629" s="45"/>
      <c r="G629" s="75"/>
      <c r="H629" s="45"/>
      <c r="J629" s="45"/>
      <c r="K629" s="45"/>
      <c r="L629" s="21"/>
      <c r="M629" s="46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</row>
    <row r="630">
      <c r="A630" s="44"/>
      <c r="B630" s="45"/>
      <c r="C630" s="45"/>
      <c r="D630" s="45"/>
      <c r="E630" s="45"/>
      <c r="F630" s="45"/>
      <c r="G630" s="75"/>
      <c r="H630" s="45"/>
      <c r="J630" s="45"/>
      <c r="K630" s="45"/>
      <c r="L630" s="21"/>
      <c r="M630" s="46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</row>
    <row r="631">
      <c r="A631" s="44"/>
      <c r="B631" s="45"/>
      <c r="C631" s="45"/>
      <c r="D631" s="45"/>
      <c r="E631" s="45"/>
      <c r="F631" s="45"/>
      <c r="G631" s="75"/>
      <c r="H631" s="45"/>
      <c r="J631" s="45"/>
      <c r="K631" s="45"/>
      <c r="L631" s="21"/>
      <c r="M631" s="46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</row>
    <row r="632">
      <c r="A632" s="44"/>
      <c r="B632" s="45"/>
      <c r="C632" s="45"/>
      <c r="D632" s="45"/>
      <c r="E632" s="45"/>
      <c r="F632" s="45"/>
      <c r="G632" s="75"/>
      <c r="H632" s="45"/>
      <c r="J632" s="45"/>
      <c r="K632" s="45"/>
      <c r="L632" s="21"/>
      <c r="M632" s="46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</row>
    <row r="633">
      <c r="A633" s="44"/>
      <c r="B633" s="45"/>
      <c r="C633" s="45"/>
      <c r="D633" s="45"/>
      <c r="E633" s="45"/>
      <c r="F633" s="45"/>
      <c r="G633" s="75"/>
      <c r="H633" s="45"/>
      <c r="J633" s="45"/>
      <c r="K633" s="45"/>
      <c r="L633" s="21"/>
      <c r="M633" s="46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</row>
    <row r="634">
      <c r="A634" s="44"/>
      <c r="B634" s="45"/>
      <c r="C634" s="45"/>
      <c r="D634" s="45"/>
      <c r="E634" s="45"/>
      <c r="F634" s="45"/>
      <c r="G634" s="75"/>
      <c r="H634" s="45"/>
      <c r="J634" s="45"/>
      <c r="K634" s="45"/>
      <c r="L634" s="21"/>
      <c r="M634" s="46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</row>
    <row r="635">
      <c r="A635" s="44"/>
      <c r="B635" s="45"/>
      <c r="C635" s="45"/>
      <c r="D635" s="45"/>
      <c r="E635" s="45"/>
      <c r="F635" s="45"/>
      <c r="G635" s="75"/>
      <c r="H635" s="45"/>
      <c r="J635" s="45"/>
      <c r="K635" s="45"/>
      <c r="L635" s="21"/>
      <c r="M635" s="46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</row>
    <row r="636">
      <c r="A636" s="44"/>
      <c r="B636" s="45"/>
      <c r="C636" s="45"/>
      <c r="D636" s="45"/>
      <c r="E636" s="45"/>
      <c r="F636" s="45"/>
      <c r="G636" s="75"/>
      <c r="H636" s="45"/>
      <c r="J636" s="45"/>
      <c r="K636" s="45"/>
      <c r="L636" s="21"/>
      <c r="M636" s="46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</row>
    <row r="637">
      <c r="A637" s="44"/>
      <c r="B637" s="45"/>
      <c r="C637" s="45"/>
      <c r="D637" s="45"/>
      <c r="E637" s="45"/>
      <c r="F637" s="45"/>
      <c r="G637" s="75"/>
      <c r="H637" s="45"/>
      <c r="J637" s="45"/>
      <c r="K637" s="45"/>
      <c r="L637" s="21"/>
      <c r="M637" s="46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</row>
    <row r="638">
      <c r="A638" s="44"/>
      <c r="B638" s="45"/>
      <c r="C638" s="45"/>
      <c r="D638" s="45"/>
      <c r="E638" s="45"/>
      <c r="F638" s="45"/>
      <c r="G638" s="75"/>
      <c r="H638" s="45"/>
      <c r="J638" s="45"/>
      <c r="K638" s="45"/>
      <c r="L638" s="21"/>
      <c r="M638" s="46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</row>
    <row r="639">
      <c r="A639" s="44"/>
      <c r="B639" s="45"/>
      <c r="C639" s="45"/>
      <c r="D639" s="45"/>
      <c r="E639" s="45"/>
      <c r="F639" s="45"/>
      <c r="G639" s="75"/>
      <c r="H639" s="45"/>
      <c r="J639" s="45"/>
      <c r="K639" s="45"/>
      <c r="L639" s="21"/>
      <c r="M639" s="46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</row>
    <row r="640">
      <c r="A640" s="44"/>
      <c r="B640" s="45"/>
      <c r="C640" s="45"/>
      <c r="D640" s="45"/>
      <c r="E640" s="45"/>
      <c r="F640" s="45"/>
      <c r="G640" s="75"/>
      <c r="H640" s="45"/>
      <c r="J640" s="45"/>
      <c r="K640" s="45"/>
      <c r="L640" s="21"/>
      <c r="M640" s="46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</row>
    <row r="641">
      <c r="A641" s="44"/>
      <c r="B641" s="45"/>
      <c r="C641" s="45"/>
      <c r="D641" s="45"/>
      <c r="E641" s="45"/>
      <c r="F641" s="45"/>
      <c r="G641" s="75"/>
      <c r="H641" s="45"/>
      <c r="J641" s="45"/>
      <c r="K641" s="45"/>
      <c r="L641" s="21"/>
      <c r="M641" s="46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</row>
    <row r="642">
      <c r="A642" s="44"/>
      <c r="B642" s="45"/>
      <c r="C642" s="45"/>
      <c r="D642" s="45"/>
      <c r="E642" s="45"/>
      <c r="F642" s="45"/>
      <c r="G642" s="75"/>
      <c r="H642" s="45"/>
      <c r="J642" s="45"/>
      <c r="K642" s="45"/>
      <c r="L642" s="21"/>
      <c r="M642" s="46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</row>
    <row r="643">
      <c r="A643" s="44"/>
      <c r="B643" s="45"/>
      <c r="C643" s="45"/>
      <c r="D643" s="45"/>
      <c r="E643" s="45"/>
      <c r="F643" s="45"/>
      <c r="G643" s="75"/>
      <c r="H643" s="45"/>
      <c r="J643" s="45"/>
      <c r="K643" s="45"/>
      <c r="L643" s="21"/>
      <c r="M643" s="46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</row>
    <row r="644">
      <c r="A644" s="44"/>
      <c r="B644" s="45"/>
      <c r="C644" s="45"/>
      <c r="D644" s="45"/>
      <c r="E644" s="45"/>
      <c r="F644" s="45"/>
      <c r="G644" s="75"/>
      <c r="H644" s="45"/>
      <c r="J644" s="45"/>
      <c r="K644" s="45"/>
      <c r="L644" s="21"/>
      <c r="M644" s="46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</row>
    <row r="645">
      <c r="A645" s="44"/>
      <c r="B645" s="45"/>
      <c r="C645" s="45"/>
      <c r="D645" s="45"/>
      <c r="E645" s="45"/>
      <c r="F645" s="45"/>
      <c r="G645" s="75"/>
      <c r="H645" s="45"/>
      <c r="J645" s="45"/>
      <c r="K645" s="45"/>
      <c r="L645" s="21"/>
      <c r="M645" s="46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</row>
    <row r="646">
      <c r="A646" s="44"/>
      <c r="B646" s="45"/>
      <c r="C646" s="45"/>
      <c r="D646" s="45"/>
      <c r="E646" s="45"/>
      <c r="F646" s="45"/>
      <c r="G646" s="75"/>
      <c r="H646" s="45"/>
      <c r="J646" s="45"/>
      <c r="K646" s="45"/>
      <c r="L646" s="21"/>
      <c r="M646" s="46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</row>
    <row r="647">
      <c r="A647" s="44"/>
      <c r="B647" s="45"/>
      <c r="C647" s="45"/>
      <c r="D647" s="45"/>
      <c r="E647" s="45"/>
      <c r="F647" s="45"/>
      <c r="G647" s="75"/>
      <c r="H647" s="45"/>
      <c r="J647" s="45"/>
      <c r="K647" s="45"/>
      <c r="L647" s="21"/>
      <c r="M647" s="46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</row>
    <row r="648">
      <c r="A648" s="44"/>
      <c r="B648" s="45"/>
      <c r="C648" s="45"/>
      <c r="D648" s="45"/>
      <c r="E648" s="45"/>
      <c r="F648" s="45"/>
      <c r="G648" s="75"/>
      <c r="H648" s="45"/>
      <c r="J648" s="45"/>
      <c r="K648" s="45"/>
      <c r="L648" s="21"/>
      <c r="M648" s="46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</row>
    <row r="649">
      <c r="A649" s="44"/>
      <c r="B649" s="45"/>
      <c r="C649" s="45"/>
      <c r="D649" s="45"/>
      <c r="E649" s="45"/>
      <c r="F649" s="45"/>
      <c r="G649" s="75"/>
      <c r="H649" s="45"/>
      <c r="J649" s="45"/>
      <c r="K649" s="45"/>
      <c r="L649" s="21"/>
      <c r="M649" s="46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</row>
    <row r="650">
      <c r="A650" s="44"/>
      <c r="B650" s="45"/>
      <c r="C650" s="45"/>
      <c r="D650" s="45"/>
      <c r="E650" s="45"/>
      <c r="F650" s="45"/>
      <c r="G650" s="75"/>
      <c r="H650" s="45"/>
      <c r="J650" s="45"/>
      <c r="K650" s="45"/>
      <c r="L650" s="21"/>
      <c r="M650" s="46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</row>
    <row r="651">
      <c r="A651" s="44"/>
      <c r="B651" s="45"/>
      <c r="C651" s="45"/>
      <c r="D651" s="45"/>
      <c r="E651" s="45"/>
      <c r="F651" s="45"/>
      <c r="G651" s="75"/>
      <c r="H651" s="45"/>
      <c r="J651" s="45"/>
      <c r="K651" s="45"/>
      <c r="L651" s="21"/>
      <c r="M651" s="46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</row>
    <row r="652">
      <c r="A652" s="44"/>
      <c r="B652" s="45"/>
      <c r="C652" s="45"/>
      <c r="D652" s="45"/>
      <c r="E652" s="45"/>
      <c r="F652" s="45"/>
      <c r="G652" s="75"/>
      <c r="H652" s="45"/>
      <c r="J652" s="45"/>
      <c r="K652" s="45"/>
      <c r="L652" s="21"/>
      <c r="M652" s="46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</row>
    <row r="653">
      <c r="A653" s="44"/>
      <c r="B653" s="45"/>
      <c r="C653" s="45"/>
      <c r="D653" s="45"/>
      <c r="E653" s="45"/>
      <c r="F653" s="45"/>
      <c r="G653" s="75"/>
      <c r="H653" s="45"/>
      <c r="J653" s="45"/>
      <c r="K653" s="45"/>
      <c r="L653" s="21"/>
      <c r="M653" s="46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</row>
    <row r="654">
      <c r="A654" s="44"/>
      <c r="B654" s="45"/>
      <c r="C654" s="45"/>
      <c r="D654" s="45"/>
      <c r="E654" s="45"/>
      <c r="F654" s="45"/>
      <c r="G654" s="75"/>
      <c r="H654" s="45"/>
      <c r="J654" s="45"/>
      <c r="K654" s="45"/>
      <c r="L654" s="21"/>
      <c r="M654" s="46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</row>
    <row r="655">
      <c r="A655" s="44"/>
      <c r="B655" s="45"/>
      <c r="C655" s="45"/>
      <c r="D655" s="45"/>
      <c r="E655" s="45"/>
      <c r="F655" s="45"/>
      <c r="G655" s="75"/>
      <c r="H655" s="45"/>
      <c r="J655" s="45"/>
      <c r="K655" s="45"/>
      <c r="L655" s="21"/>
      <c r="M655" s="46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</row>
    <row r="656">
      <c r="A656" s="44"/>
      <c r="B656" s="45"/>
      <c r="C656" s="45"/>
      <c r="D656" s="45"/>
      <c r="E656" s="45"/>
      <c r="F656" s="45"/>
      <c r="G656" s="75"/>
      <c r="H656" s="45"/>
      <c r="J656" s="45"/>
      <c r="K656" s="45"/>
      <c r="L656" s="21"/>
      <c r="M656" s="46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</row>
    <row r="657">
      <c r="A657" s="44"/>
      <c r="B657" s="45"/>
      <c r="C657" s="45"/>
      <c r="D657" s="45"/>
      <c r="E657" s="45"/>
      <c r="F657" s="45"/>
      <c r="G657" s="75"/>
      <c r="H657" s="45"/>
      <c r="J657" s="45"/>
      <c r="K657" s="45"/>
      <c r="L657" s="21"/>
      <c r="M657" s="46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</row>
    <row r="658">
      <c r="A658" s="44"/>
      <c r="B658" s="45"/>
      <c r="C658" s="45"/>
      <c r="D658" s="45"/>
      <c r="E658" s="45"/>
      <c r="F658" s="45"/>
      <c r="G658" s="75"/>
      <c r="H658" s="45"/>
      <c r="J658" s="45"/>
      <c r="K658" s="45"/>
      <c r="L658" s="21"/>
      <c r="M658" s="46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</row>
    <row r="659">
      <c r="A659" s="44"/>
      <c r="B659" s="45"/>
      <c r="C659" s="45"/>
      <c r="D659" s="45"/>
      <c r="E659" s="45"/>
      <c r="F659" s="45"/>
      <c r="G659" s="75"/>
      <c r="H659" s="45"/>
      <c r="J659" s="45"/>
      <c r="K659" s="45"/>
      <c r="L659" s="21"/>
      <c r="M659" s="46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</row>
    <row r="660">
      <c r="A660" s="44"/>
      <c r="B660" s="45"/>
      <c r="C660" s="45"/>
      <c r="D660" s="45"/>
      <c r="E660" s="45"/>
      <c r="F660" s="45"/>
      <c r="G660" s="75"/>
      <c r="H660" s="45"/>
      <c r="J660" s="45"/>
      <c r="K660" s="45"/>
      <c r="L660" s="21"/>
      <c r="M660" s="46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</row>
    <row r="661">
      <c r="A661" s="44"/>
      <c r="B661" s="45"/>
      <c r="C661" s="45"/>
      <c r="D661" s="45"/>
      <c r="E661" s="45"/>
      <c r="F661" s="45"/>
      <c r="G661" s="75"/>
      <c r="H661" s="45"/>
      <c r="J661" s="45"/>
      <c r="K661" s="45"/>
      <c r="L661" s="21"/>
      <c r="M661" s="46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</row>
    <row r="662">
      <c r="A662" s="44"/>
      <c r="B662" s="45"/>
      <c r="C662" s="45"/>
      <c r="D662" s="45"/>
      <c r="E662" s="45"/>
      <c r="F662" s="45"/>
      <c r="G662" s="75"/>
      <c r="H662" s="45"/>
      <c r="J662" s="45"/>
      <c r="K662" s="45"/>
      <c r="L662" s="21"/>
      <c r="M662" s="46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</row>
    <row r="663">
      <c r="A663" s="44"/>
      <c r="B663" s="45"/>
      <c r="C663" s="45"/>
      <c r="D663" s="45"/>
      <c r="E663" s="45"/>
      <c r="F663" s="45"/>
      <c r="G663" s="75"/>
      <c r="H663" s="45"/>
      <c r="J663" s="45"/>
      <c r="K663" s="45"/>
      <c r="L663" s="21"/>
      <c r="M663" s="46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</row>
    <row r="664">
      <c r="A664" s="44"/>
      <c r="B664" s="45"/>
      <c r="C664" s="45"/>
      <c r="D664" s="45"/>
      <c r="E664" s="45"/>
      <c r="F664" s="45"/>
      <c r="G664" s="75"/>
      <c r="H664" s="45"/>
      <c r="J664" s="45"/>
      <c r="K664" s="45"/>
      <c r="L664" s="21"/>
      <c r="M664" s="46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</row>
    <row r="665">
      <c r="A665" s="44"/>
      <c r="B665" s="45"/>
      <c r="C665" s="45"/>
      <c r="D665" s="45"/>
      <c r="E665" s="45"/>
      <c r="F665" s="45"/>
      <c r="G665" s="75"/>
      <c r="H665" s="45"/>
      <c r="J665" s="45"/>
      <c r="K665" s="45"/>
      <c r="L665" s="21"/>
      <c r="M665" s="46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</row>
    <row r="666">
      <c r="A666" s="44"/>
      <c r="B666" s="45"/>
      <c r="C666" s="45"/>
      <c r="D666" s="45"/>
      <c r="E666" s="45"/>
      <c r="F666" s="45"/>
      <c r="G666" s="75"/>
      <c r="H666" s="45"/>
      <c r="J666" s="45"/>
      <c r="K666" s="45"/>
      <c r="L666" s="21"/>
      <c r="M666" s="46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</row>
    <row r="667">
      <c r="A667" s="44"/>
      <c r="B667" s="45"/>
      <c r="C667" s="45"/>
      <c r="D667" s="45"/>
      <c r="E667" s="45"/>
      <c r="F667" s="45"/>
      <c r="G667" s="75"/>
      <c r="H667" s="45"/>
      <c r="J667" s="45"/>
      <c r="K667" s="45"/>
      <c r="L667" s="21"/>
      <c r="M667" s="46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</row>
    <row r="668">
      <c r="A668" s="44"/>
      <c r="B668" s="45"/>
      <c r="C668" s="45"/>
      <c r="D668" s="45"/>
      <c r="E668" s="45"/>
      <c r="F668" s="45"/>
      <c r="G668" s="75"/>
      <c r="H668" s="45"/>
      <c r="J668" s="45"/>
      <c r="K668" s="45"/>
      <c r="L668" s="21"/>
      <c r="M668" s="46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</row>
    <row r="669">
      <c r="A669" s="44"/>
      <c r="B669" s="45"/>
      <c r="C669" s="45"/>
      <c r="D669" s="45"/>
      <c r="E669" s="45"/>
      <c r="F669" s="45"/>
      <c r="G669" s="75"/>
      <c r="H669" s="45"/>
      <c r="J669" s="45"/>
      <c r="K669" s="45"/>
      <c r="L669" s="21"/>
      <c r="M669" s="46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</row>
    <row r="670">
      <c r="A670" s="44"/>
      <c r="B670" s="45"/>
      <c r="C670" s="45"/>
      <c r="D670" s="45"/>
      <c r="E670" s="45"/>
      <c r="F670" s="45"/>
      <c r="G670" s="75"/>
      <c r="H670" s="45"/>
      <c r="J670" s="45"/>
      <c r="K670" s="45"/>
      <c r="L670" s="21"/>
      <c r="M670" s="46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</row>
    <row r="671">
      <c r="A671" s="44"/>
      <c r="B671" s="45"/>
      <c r="C671" s="45"/>
      <c r="D671" s="45"/>
      <c r="E671" s="45"/>
      <c r="F671" s="45"/>
      <c r="G671" s="75"/>
      <c r="H671" s="45"/>
      <c r="J671" s="45"/>
      <c r="K671" s="45"/>
      <c r="L671" s="21"/>
      <c r="M671" s="46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</row>
    <row r="672">
      <c r="A672" s="44"/>
      <c r="B672" s="45"/>
      <c r="C672" s="45"/>
      <c r="D672" s="45"/>
      <c r="E672" s="45"/>
      <c r="F672" s="45"/>
      <c r="G672" s="75"/>
      <c r="H672" s="45"/>
      <c r="J672" s="45"/>
      <c r="K672" s="45"/>
      <c r="L672" s="21"/>
      <c r="M672" s="46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</row>
    <row r="673">
      <c r="A673" s="44"/>
      <c r="B673" s="45"/>
      <c r="C673" s="45"/>
      <c r="D673" s="45"/>
      <c r="E673" s="45"/>
      <c r="F673" s="45"/>
      <c r="G673" s="75"/>
      <c r="H673" s="45"/>
      <c r="J673" s="45"/>
      <c r="K673" s="45"/>
      <c r="L673" s="21"/>
      <c r="M673" s="46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</row>
    <row r="674">
      <c r="A674" s="44"/>
      <c r="B674" s="45"/>
      <c r="C674" s="45"/>
      <c r="D674" s="45"/>
      <c r="E674" s="45"/>
      <c r="F674" s="45"/>
      <c r="G674" s="75"/>
      <c r="H674" s="45"/>
      <c r="J674" s="45"/>
      <c r="K674" s="45"/>
      <c r="L674" s="21"/>
      <c r="M674" s="46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</row>
    <row r="675">
      <c r="A675" s="44"/>
      <c r="B675" s="45"/>
      <c r="C675" s="45"/>
      <c r="D675" s="45"/>
      <c r="E675" s="45"/>
      <c r="F675" s="45"/>
      <c r="G675" s="75"/>
      <c r="H675" s="45"/>
      <c r="J675" s="45"/>
      <c r="K675" s="45"/>
      <c r="L675" s="21"/>
      <c r="M675" s="46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</row>
    <row r="676">
      <c r="A676" s="44"/>
      <c r="B676" s="45"/>
      <c r="C676" s="45"/>
      <c r="D676" s="45"/>
      <c r="E676" s="45"/>
      <c r="F676" s="45"/>
      <c r="G676" s="75"/>
      <c r="H676" s="45"/>
      <c r="J676" s="45"/>
      <c r="K676" s="45"/>
      <c r="L676" s="21"/>
      <c r="M676" s="46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</row>
    <row r="677">
      <c r="A677" s="44"/>
      <c r="B677" s="45"/>
      <c r="C677" s="45"/>
      <c r="D677" s="45"/>
      <c r="E677" s="45"/>
      <c r="F677" s="45"/>
      <c r="G677" s="75"/>
      <c r="H677" s="45"/>
      <c r="J677" s="45"/>
      <c r="K677" s="45"/>
      <c r="L677" s="21"/>
      <c r="M677" s="46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</row>
    <row r="678">
      <c r="A678" s="44"/>
      <c r="B678" s="45"/>
      <c r="C678" s="45"/>
      <c r="D678" s="45"/>
      <c r="E678" s="45"/>
      <c r="F678" s="45"/>
      <c r="G678" s="75"/>
      <c r="H678" s="45"/>
      <c r="J678" s="45"/>
      <c r="K678" s="45"/>
      <c r="L678" s="21"/>
      <c r="M678" s="46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</row>
    <row r="679">
      <c r="A679" s="44"/>
      <c r="B679" s="45"/>
      <c r="C679" s="45"/>
      <c r="D679" s="45"/>
      <c r="E679" s="45"/>
      <c r="F679" s="45"/>
      <c r="G679" s="75"/>
      <c r="H679" s="45"/>
      <c r="J679" s="45"/>
      <c r="K679" s="45"/>
      <c r="L679" s="21"/>
      <c r="M679" s="46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</row>
    <row r="680">
      <c r="A680" s="44"/>
      <c r="B680" s="45"/>
      <c r="C680" s="45"/>
      <c r="D680" s="45"/>
      <c r="E680" s="45"/>
      <c r="F680" s="45"/>
      <c r="G680" s="75"/>
      <c r="H680" s="45"/>
      <c r="J680" s="45"/>
      <c r="K680" s="45"/>
      <c r="L680" s="21"/>
      <c r="M680" s="46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</row>
    <row r="681">
      <c r="A681" s="44"/>
      <c r="B681" s="45"/>
      <c r="C681" s="45"/>
      <c r="D681" s="45"/>
      <c r="E681" s="45"/>
      <c r="F681" s="45"/>
      <c r="G681" s="75"/>
      <c r="H681" s="45"/>
      <c r="J681" s="45"/>
      <c r="K681" s="45"/>
      <c r="L681" s="21"/>
      <c r="M681" s="46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</row>
    <row r="682">
      <c r="A682" s="44"/>
      <c r="B682" s="45"/>
      <c r="C682" s="45"/>
      <c r="D682" s="45"/>
      <c r="E682" s="45"/>
      <c r="F682" s="45"/>
      <c r="G682" s="75"/>
      <c r="H682" s="45"/>
      <c r="J682" s="45"/>
      <c r="K682" s="45"/>
      <c r="L682" s="21"/>
      <c r="M682" s="46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</row>
    <row r="683">
      <c r="A683" s="44"/>
      <c r="B683" s="45"/>
      <c r="C683" s="45"/>
      <c r="D683" s="45"/>
      <c r="E683" s="45"/>
      <c r="F683" s="45"/>
      <c r="G683" s="75"/>
      <c r="H683" s="45"/>
      <c r="J683" s="45"/>
      <c r="K683" s="45"/>
      <c r="L683" s="21"/>
      <c r="M683" s="46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</row>
    <row r="684">
      <c r="A684" s="44"/>
      <c r="B684" s="45"/>
      <c r="C684" s="45"/>
      <c r="D684" s="45"/>
      <c r="E684" s="45"/>
      <c r="F684" s="45"/>
      <c r="G684" s="75"/>
      <c r="H684" s="45"/>
      <c r="J684" s="45"/>
      <c r="K684" s="45"/>
      <c r="L684" s="21"/>
      <c r="M684" s="46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</row>
    <row r="685">
      <c r="A685" s="44"/>
      <c r="B685" s="45"/>
      <c r="C685" s="45"/>
      <c r="D685" s="45"/>
      <c r="E685" s="45"/>
      <c r="F685" s="45"/>
      <c r="G685" s="75"/>
      <c r="H685" s="45"/>
      <c r="J685" s="45"/>
      <c r="K685" s="45"/>
      <c r="L685" s="21"/>
      <c r="M685" s="46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</row>
    <row r="686">
      <c r="A686" s="44"/>
      <c r="B686" s="45"/>
      <c r="C686" s="45"/>
      <c r="D686" s="45"/>
      <c r="E686" s="45"/>
      <c r="F686" s="45"/>
      <c r="G686" s="75"/>
      <c r="H686" s="45"/>
      <c r="J686" s="45"/>
      <c r="K686" s="45"/>
      <c r="L686" s="21"/>
      <c r="M686" s="46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</row>
    <row r="687">
      <c r="A687" s="44"/>
      <c r="B687" s="45"/>
      <c r="C687" s="45"/>
      <c r="D687" s="45"/>
      <c r="E687" s="45"/>
      <c r="F687" s="45"/>
      <c r="G687" s="75"/>
      <c r="H687" s="45"/>
      <c r="J687" s="45"/>
      <c r="K687" s="45"/>
      <c r="L687" s="21"/>
      <c r="M687" s="46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</row>
    <row r="688">
      <c r="A688" s="44"/>
      <c r="B688" s="45"/>
      <c r="C688" s="45"/>
      <c r="D688" s="45"/>
      <c r="E688" s="45"/>
      <c r="F688" s="45"/>
      <c r="G688" s="75"/>
      <c r="H688" s="45"/>
      <c r="J688" s="45"/>
      <c r="K688" s="45"/>
      <c r="L688" s="21"/>
      <c r="M688" s="46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</row>
    <row r="689">
      <c r="A689" s="44"/>
      <c r="B689" s="45"/>
      <c r="C689" s="45"/>
      <c r="D689" s="45"/>
      <c r="E689" s="45"/>
      <c r="F689" s="45"/>
      <c r="G689" s="75"/>
      <c r="H689" s="45"/>
      <c r="J689" s="45"/>
      <c r="K689" s="45"/>
      <c r="L689" s="21"/>
      <c r="M689" s="46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</row>
    <row r="690">
      <c r="A690" s="44"/>
      <c r="B690" s="45"/>
      <c r="C690" s="45"/>
      <c r="D690" s="45"/>
      <c r="E690" s="45"/>
      <c r="F690" s="45"/>
      <c r="G690" s="75"/>
      <c r="H690" s="45"/>
      <c r="J690" s="45"/>
      <c r="K690" s="45"/>
      <c r="L690" s="21"/>
      <c r="M690" s="46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</row>
    <row r="691">
      <c r="A691" s="44"/>
      <c r="B691" s="45"/>
      <c r="C691" s="45"/>
      <c r="D691" s="45"/>
      <c r="E691" s="45"/>
      <c r="F691" s="45"/>
      <c r="G691" s="75"/>
      <c r="H691" s="45"/>
      <c r="J691" s="45"/>
      <c r="K691" s="45"/>
      <c r="L691" s="21"/>
      <c r="M691" s="46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</row>
    <row r="692">
      <c r="A692" s="44"/>
      <c r="B692" s="45"/>
      <c r="C692" s="45"/>
      <c r="D692" s="45"/>
      <c r="E692" s="45"/>
      <c r="F692" s="45"/>
      <c r="G692" s="75"/>
      <c r="H692" s="45"/>
      <c r="J692" s="45"/>
      <c r="K692" s="45"/>
      <c r="L692" s="21"/>
      <c r="M692" s="46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</row>
    <row r="693">
      <c r="A693" s="44"/>
      <c r="B693" s="45"/>
      <c r="C693" s="45"/>
      <c r="D693" s="45"/>
      <c r="E693" s="45"/>
      <c r="F693" s="45"/>
      <c r="G693" s="75"/>
      <c r="H693" s="45"/>
      <c r="J693" s="45"/>
      <c r="K693" s="45"/>
      <c r="L693" s="21"/>
      <c r="M693" s="46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</row>
    <row r="694">
      <c r="A694" s="44"/>
      <c r="B694" s="45"/>
      <c r="C694" s="45"/>
      <c r="D694" s="45"/>
      <c r="E694" s="45"/>
      <c r="F694" s="45"/>
      <c r="G694" s="75"/>
      <c r="H694" s="45"/>
      <c r="J694" s="45"/>
      <c r="K694" s="45"/>
      <c r="L694" s="21"/>
      <c r="M694" s="46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</row>
    <row r="695">
      <c r="A695" s="44"/>
      <c r="B695" s="45"/>
      <c r="C695" s="45"/>
      <c r="D695" s="45"/>
      <c r="E695" s="45"/>
      <c r="F695" s="45"/>
      <c r="G695" s="75"/>
      <c r="H695" s="45"/>
      <c r="J695" s="45"/>
      <c r="K695" s="45"/>
      <c r="L695" s="21"/>
      <c r="M695" s="46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</row>
    <row r="696">
      <c r="A696" s="44"/>
      <c r="B696" s="45"/>
      <c r="C696" s="45"/>
      <c r="D696" s="45"/>
      <c r="E696" s="45"/>
      <c r="F696" s="45"/>
      <c r="G696" s="75"/>
      <c r="H696" s="45"/>
      <c r="J696" s="45"/>
      <c r="K696" s="45"/>
      <c r="L696" s="21"/>
      <c r="M696" s="46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</row>
    <row r="697">
      <c r="A697" s="44"/>
      <c r="B697" s="45"/>
      <c r="C697" s="45"/>
      <c r="D697" s="45"/>
      <c r="E697" s="45"/>
      <c r="F697" s="45"/>
      <c r="G697" s="75"/>
      <c r="H697" s="45"/>
      <c r="J697" s="45"/>
      <c r="K697" s="45"/>
      <c r="L697" s="21"/>
      <c r="M697" s="46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</row>
    <row r="698">
      <c r="A698" s="44"/>
      <c r="B698" s="45"/>
      <c r="C698" s="45"/>
      <c r="D698" s="45"/>
      <c r="E698" s="45"/>
      <c r="F698" s="45"/>
      <c r="G698" s="75"/>
      <c r="H698" s="45"/>
      <c r="J698" s="45"/>
      <c r="K698" s="45"/>
      <c r="L698" s="21"/>
      <c r="M698" s="46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</row>
    <row r="699">
      <c r="A699" s="44"/>
      <c r="B699" s="45"/>
      <c r="C699" s="45"/>
      <c r="D699" s="45"/>
      <c r="E699" s="45"/>
      <c r="F699" s="45"/>
      <c r="G699" s="75"/>
      <c r="H699" s="45"/>
      <c r="J699" s="45"/>
      <c r="K699" s="45"/>
      <c r="L699" s="21"/>
      <c r="M699" s="46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</row>
    <row r="700">
      <c r="A700" s="44"/>
      <c r="B700" s="45"/>
      <c r="C700" s="45"/>
      <c r="D700" s="45"/>
      <c r="E700" s="45"/>
      <c r="F700" s="45"/>
      <c r="G700" s="75"/>
      <c r="H700" s="45"/>
      <c r="J700" s="45"/>
      <c r="K700" s="45"/>
      <c r="L700" s="21"/>
      <c r="M700" s="46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</row>
    <row r="701">
      <c r="A701" s="44"/>
      <c r="B701" s="45"/>
      <c r="C701" s="45"/>
      <c r="D701" s="45"/>
      <c r="E701" s="45"/>
      <c r="F701" s="45"/>
      <c r="G701" s="75"/>
      <c r="H701" s="45"/>
      <c r="J701" s="45"/>
      <c r="K701" s="45"/>
      <c r="L701" s="21"/>
      <c r="M701" s="46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</row>
    <row r="702">
      <c r="A702" s="44"/>
      <c r="B702" s="45"/>
      <c r="C702" s="45"/>
      <c r="D702" s="45"/>
      <c r="E702" s="45"/>
      <c r="F702" s="45"/>
      <c r="G702" s="75"/>
      <c r="H702" s="45"/>
      <c r="J702" s="45"/>
      <c r="K702" s="45"/>
      <c r="L702" s="21"/>
      <c r="M702" s="46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</row>
    <row r="703">
      <c r="A703" s="44"/>
      <c r="B703" s="45"/>
      <c r="C703" s="45"/>
      <c r="D703" s="45"/>
      <c r="E703" s="45"/>
      <c r="F703" s="45"/>
      <c r="G703" s="75"/>
      <c r="H703" s="45"/>
      <c r="J703" s="45"/>
      <c r="K703" s="45"/>
      <c r="L703" s="21"/>
      <c r="M703" s="46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</row>
    <row r="704">
      <c r="A704" s="44"/>
      <c r="B704" s="45"/>
      <c r="C704" s="45"/>
      <c r="D704" s="45"/>
      <c r="E704" s="45"/>
      <c r="F704" s="45"/>
      <c r="G704" s="75"/>
      <c r="H704" s="45"/>
      <c r="J704" s="45"/>
      <c r="K704" s="45"/>
      <c r="L704" s="21"/>
      <c r="M704" s="46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</row>
    <row r="705">
      <c r="A705" s="44"/>
      <c r="B705" s="45"/>
      <c r="C705" s="45"/>
      <c r="D705" s="45"/>
      <c r="E705" s="45"/>
      <c r="F705" s="45"/>
      <c r="G705" s="75"/>
      <c r="H705" s="45"/>
      <c r="J705" s="45"/>
      <c r="K705" s="45"/>
      <c r="L705" s="21"/>
      <c r="M705" s="46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</row>
    <row r="706">
      <c r="A706" s="44"/>
      <c r="B706" s="45"/>
      <c r="C706" s="45"/>
      <c r="D706" s="45"/>
      <c r="E706" s="45"/>
      <c r="F706" s="45"/>
      <c r="G706" s="75"/>
      <c r="H706" s="45"/>
      <c r="J706" s="45"/>
      <c r="K706" s="45"/>
      <c r="L706" s="21"/>
      <c r="M706" s="46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</row>
    <row r="707">
      <c r="A707" s="44"/>
      <c r="B707" s="45"/>
      <c r="C707" s="45"/>
      <c r="D707" s="45"/>
      <c r="E707" s="45"/>
      <c r="F707" s="45"/>
      <c r="G707" s="75"/>
      <c r="H707" s="45"/>
      <c r="J707" s="45"/>
      <c r="K707" s="45"/>
      <c r="L707" s="21"/>
      <c r="M707" s="46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</row>
    <row r="708">
      <c r="A708" s="44"/>
      <c r="B708" s="45"/>
      <c r="C708" s="45"/>
      <c r="D708" s="45"/>
      <c r="E708" s="45"/>
      <c r="F708" s="45"/>
      <c r="G708" s="75"/>
      <c r="H708" s="45"/>
      <c r="J708" s="45"/>
      <c r="K708" s="45"/>
      <c r="L708" s="21"/>
      <c r="M708" s="46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</row>
    <row r="709">
      <c r="A709" s="44"/>
      <c r="B709" s="45"/>
      <c r="C709" s="45"/>
      <c r="D709" s="45"/>
      <c r="E709" s="45"/>
      <c r="F709" s="45"/>
      <c r="G709" s="75"/>
      <c r="H709" s="45"/>
      <c r="J709" s="45"/>
      <c r="K709" s="45"/>
      <c r="L709" s="21"/>
      <c r="M709" s="46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</row>
    <row r="710">
      <c r="A710" s="44"/>
      <c r="B710" s="45"/>
      <c r="C710" s="45"/>
      <c r="D710" s="45"/>
      <c r="E710" s="45"/>
      <c r="F710" s="45"/>
      <c r="G710" s="75"/>
      <c r="H710" s="45"/>
      <c r="J710" s="45"/>
      <c r="K710" s="45"/>
      <c r="L710" s="21"/>
      <c r="M710" s="46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</row>
    <row r="711">
      <c r="A711" s="44"/>
      <c r="B711" s="45"/>
      <c r="C711" s="45"/>
      <c r="D711" s="45"/>
      <c r="E711" s="45"/>
      <c r="F711" s="45"/>
      <c r="G711" s="75"/>
      <c r="H711" s="45"/>
      <c r="J711" s="45"/>
      <c r="K711" s="45"/>
      <c r="L711" s="21"/>
      <c r="M711" s="46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</row>
    <row r="712">
      <c r="A712" s="44"/>
      <c r="B712" s="45"/>
      <c r="C712" s="45"/>
      <c r="D712" s="45"/>
      <c r="E712" s="45"/>
      <c r="F712" s="45"/>
      <c r="G712" s="75"/>
      <c r="H712" s="45"/>
      <c r="J712" s="45"/>
      <c r="K712" s="45"/>
      <c r="L712" s="21"/>
      <c r="M712" s="46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</row>
    <row r="713">
      <c r="A713" s="44"/>
      <c r="B713" s="45"/>
      <c r="C713" s="45"/>
      <c r="D713" s="45"/>
      <c r="E713" s="45"/>
      <c r="F713" s="45"/>
      <c r="G713" s="75"/>
      <c r="H713" s="45"/>
      <c r="J713" s="45"/>
      <c r="K713" s="45"/>
      <c r="L713" s="21"/>
      <c r="M713" s="46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</row>
    <row r="714">
      <c r="A714" s="44"/>
      <c r="B714" s="45"/>
      <c r="C714" s="45"/>
      <c r="D714" s="45"/>
      <c r="E714" s="45"/>
      <c r="F714" s="45"/>
      <c r="G714" s="75"/>
      <c r="H714" s="45"/>
      <c r="J714" s="45"/>
      <c r="K714" s="45"/>
      <c r="L714" s="21"/>
      <c r="M714" s="46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</row>
    <row r="715">
      <c r="A715" s="44"/>
      <c r="B715" s="45"/>
      <c r="C715" s="45"/>
      <c r="D715" s="45"/>
      <c r="E715" s="45"/>
      <c r="F715" s="45"/>
      <c r="G715" s="75"/>
      <c r="H715" s="45"/>
      <c r="J715" s="45"/>
      <c r="K715" s="45"/>
      <c r="L715" s="21"/>
      <c r="M715" s="46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</row>
    <row r="716">
      <c r="A716" s="44"/>
      <c r="B716" s="45"/>
      <c r="C716" s="45"/>
      <c r="D716" s="45"/>
      <c r="E716" s="45"/>
      <c r="F716" s="45"/>
      <c r="G716" s="75"/>
      <c r="H716" s="45"/>
      <c r="J716" s="45"/>
      <c r="K716" s="45"/>
      <c r="L716" s="21"/>
      <c r="M716" s="46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</row>
    <row r="717">
      <c r="A717" s="44"/>
      <c r="B717" s="45"/>
      <c r="C717" s="45"/>
      <c r="D717" s="45"/>
      <c r="E717" s="45"/>
      <c r="F717" s="45"/>
      <c r="G717" s="75"/>
      <c r="H717" s="45"/>
      <c r="J717" s="45"/>
      <c r="K717" s="45"/>
      <c r="L717" s="21"/>
      <c r="M717" s="46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</row>
    <row r="718">
      <c r="A718" s="44"/>
      <c r="B718" s="45"/>
      <c r="C718" s="45"/>
      <c r="D718" s="45"/>
      <c r="E718" s="45"/>
      <c r="F718" s="45"/>
      <c r="G718" s="75"/>
      <c r="H718" s="45"/>
      <c r="J718" s="45"/>
      <c r="K718" s="45"/>
      <c r="L718" s="21"/>
      <c r="M718" s="46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</row>
    <row r="719">
      <c r="A719" s="44"/>
      <c r="B719" s="45"/>
      <c r="C719" s="45"/>
      <c r="D719" s="45"/>
      <c r="E719" s="45"/>
      <c r="F719" s="45"/>
      <c r="G719" s="75"/>
      <c r="H719" s="45"/>
      <c r="J719" s="45"/>
      <c r="K719" s="45"/>
      <c r="L719" s="21"/>
      <c r="M719" s="46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</row>
    <row r="720">
      <c r="A720" s="44"/>
      <c r="B720" s="45"/>
      <c r="C720" s="45"/>
      <c r="D720" s="45"/>
      <c r="E720" s="45"/>
      <c r="F720" s="45"/>
      <c r="G720" s="75"/>
      <c r="H720" s="45"/>
      <c r="J720" s="45"/>
      <c r="K720" s="45"/>
      <c r="L720" s="21"/>
      <c r="M720" s="46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</row>
    <row r="721">
      <c r="A721" s="44"/>
      <c r="B721" s="45"/>
      <c r="C721" s="45"/>
      <c r="D721" s="45"/>
      <c r="E721" s="45"/>
      <c r="F721" s="45"/>
      <c r="G721" s="75"/>
      <c r="H721" s="45"/>
      <c r="J721" s="45"/>
      <c r="K721" s="45"/>
      <c r="L721" s="21"/>
      <c r="M721" s="46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</row>
    <row r="722">
      <c r="A722" s="44"/>
      <c r="B722" s="45"/>
      <c r="C722" s="45"/>
      <c r="D722" s="45"/>
      <c r="E722" s="45"/>
      <c r="F722" s="45"/>
      <c r="G722" s="75"/>
      <c r="H722" s="45"/>
      <c r="J722" s="45"/>
      <c r="K722" s="45"/>
      <c r="L722" s="21"/>
      <c r="M722" s="46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</row>
    <row r="723">
      <c r="A723" s="44"/>
      <c r="B723" s="45"/>
      <c r="C723" s="45"/>
      <c r="D723" s="45"/>
      <c r="E723" s="45"/>
      <c r="F723" s="45"/>
      <c r="G723" s="75"/>
      <c r="H723" s="45"/>
      <c r="J723" s="45"/>
      <c r="K723" s="45"/>
      <c r="L723" s="21"/>
      <c r="M723" s="46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</row>
    <row r="724">
      <c r="A724" s="44"/>
      <c r="B724" s="45"/>
      <c r="C724" s="45"/>
      <c r="D724" s="45"/>
      <c r="E724" s="45"/>
      <c r="F724" s="45"/>
      <c r="G724" s="75"/>
      <c r="H724" s="45"/>
      <c r="J724" s="45"/>
      <c r="K724" s="45"/>
      <c r="L724" s="21"/>
      <c r="M724" s="46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</row>
    <row r="725">
      <c r="A725" s="44"/>
      <c r="B725" s="45"/>
      <c r="C725" s="45"/>
      <c r="D725" s="45"/>
      <c r="E725" s="45"/>
      <c r="F725" s="45"/>
      <c r="G725" s="75"/>
      <c r="H725" s="45"/>
      <c r="J725" s="45"/>
      <c r="K725" s="45"/>
      <c r="L725" s="21"/>
      <c r="M725" s="46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</row>
    <row r="726">
      <c r="A726" s="44"/>
      <c r="B726" s="45"/>
      <c r="C726" s="45"/>
      <c r="D726" s="45"/>
      <c r="E726" s="45"/>
      <c r="F726" s="45"/>
      <c r="G726" s="75"/>
      <c r="H726" s="45"/>
      <c r="J726" s="45"/>
      <c r="K726" s="45"/>
      <c r="L726" s="21"/>
      <c r="M726" s="46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</row>
    <row r="727">
      <c r="A727" s="44"/>
      <c r="B727" s="45"/>
      <c r="C727" s="45"/>
      <c r="D727" s="45"/>
      <c r="E727" s="45"/>
      <c r="F727" s="45"/>
      <c r="G727" s="75"/>
      <c r="H727" s="45"/>
      <c r="J727" s="45"/>
      <c r="K727" s="45"/>
      <c r="L727" s="21"/>
      <c r="M727" s="46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</row>
    <row r="728">
      <c r="A728" s="44"/>
      <c r="B728" s="45"/>
      <c r="C728" s="45"/>
      <c r="D728" s="45"/>
      <c r="E728" s="45"/>
      <c r="F728" s="45"/>
      <c r="G728" s="75"/>
      <c r="H728" s="45"/>
      <c r="J728" s="45"/>
      <c r="K728" s="45"/>
      <c r="L728" s="21"/>
      <c r="M728" s="46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</row>
    <row r="729">
      <c r="A729" s="44"/>
      <c r="B729" s="45"/>
      <c r="C729" s="45"/>
      <c r="D729" s="45"/>
      <c r="E729" s="45"/>
      <c r="F729" s="45"/>
      <c r="G729" s="75"/>
      <c r="H729" s="45"/>
      <c r="J729" s="45"/>
      <c r="K729" s="45"/>
      <c r="L729" s="21"/>
      <c r="M729" s="46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</row>
    <row r="730">
      <c r="A730" s="44"/>
      <c r="B730" s="45"/>
      <c r="C730" s="45"/>
      <c r="D730" s="45"/>
      <c r="E730" s="45"/>
      <c r="F730" s="45"/>
      <c r="G730" s="75"/>
      <c r="H730" s="45"/>
      <c r="J730" s="45"/>
      <c r="K730" s="45"/>
      <c r="L730" s="21"/>
      <c r="M730" s="46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</row>
    <row r="731">
      <c r="A731" s="44"/>
      <c r="B731" s="45"/>
      <c r="C731" s="45"/>
      <c r="D731" s="45"/>
      <c r="E731" s="45"/>
      <c r="F731" s="45"/>
      <c r="G731" s="75"/>
      <c r="H731" s="45"/>
      <c r="J731" s="45"/>
      <c r="K731" s="45"/>
      <c r="L731" s="21"/>
      <c r="M731" s="46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</row>
    <row r="732">
      <c r="A732" s="44"/>
      <c r="B732" s="45"/>
      <c r="C732" s="45"/>
      <c r="D732" s="45"/>
      <c r="E732" s="45"/>
      <c r="F732" s="45"/>
      <c r="G732" s="75"/>
      <c r="H732" s="45"/>
      <c r="J732" s="45"/>
      <c r="K732" s="45"/>
      <c r="L732" s="21"/>
      <c r="M732" s="46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</row>
    <row r="733">
      <c r="A733" s="44"/>
      <c r="B733" s="45"/>
      <c r="C733" s="45"/>
      <c r="D733" s="45"/>
      <c r="E733" s="45"/>
      <c r="F733" s="45"/>
      <c r="G733" s="75"/>
      <c r="H733" s="45"/>
      <c r="J733" s="45"/>
      <c r="K733" s="45"/>
      <c r="L733" s="21"/>
      <c r="M733" s="46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</row>
    <row r="734">
      <c r="A734" s="44"/>
      <c r="B734" s="45"/>
      <c r="C734" s="45"/>
      <c r="D734" s="45"/>
      <c r="E734" s="45"/>
      <c r="F734" s="45"/>
      <c r="G734" s="75"/>
      <c r="H734" s="45"/>
      <c r="J734" s="45"/>
      <c r="K734" s="45"/>
      <c r="L734" s="21"/>
      <c r="M734" s="46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</row>
    <row r="735">
      <c r="A735" s="44"/>
      <c r="B735" s="45"/>
      <c r="C735" s="45"/>
      <c r="D735" s="45"/>
      <c r="E735" s="45"/>
      <c r="F735" s="45"/>
      <c r="G735" s="75"/>
      <c r="H735" s="45"/>
      <c r="J735" s="45"/>
      <c r="K735" s="45"/>
      <c r="L735" s="21"/>
      <c r="M735" s="46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</row>
    <row r="736">
      <c r="A736" s="44"/>
      <c r="B736" s="45"/>
      <c r="C736" s="45"/>
      <c r="D736" s="45"/>
      <c r="E736" s="45"/>
      <c r="F736" s="45"/>
      <c r="G736" s="75"/>
      <c r="H736" s="45"/>
      <c r="J736" s="45"/>
      <c r="K736" s="45"/>
      <c r="L736" s="21"/>
      <c r="M736" s="46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</row>
    <row r="737">
      <c r="A737" s="44"/>
      <c r="B737" s="45"/>
      <c r="C737" s="45"/>
      <c r="D737" s="45"/>
      <c r="E737" s="45"/>
      <c r="F737" s="45"/>
      <c r="G737" s="75"/>
      <c r="H737" s="45"/>
      <c r="J737" s="45"/>
      <c r="K737" s="45"/>
      <c r="L737" s="21"/>
      <c r="M737" s="46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</row>
    <row r="738">
      <c r="A738" s="44"/>
      <c r="B738" s="45"/>
      <c r="C738" s="45"/>
      <c r="D738" s="45"/>
      <c r="E738" s="45"/>
      <c r="F738" s="45"/>
      <c r="G738" s="75"/>
      <c r="H738" s="45"/>
      <c r="J738" s="45"/>
      <c r="K738" s="45"/>
      <c r="L738" s="21"/>
      <c r="M738" s="46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</row>
    <row r="739">
      <c r="A739" s="44"/>
      <c r="B739" s="45"/>
      <c r="C739" s="45"/>
      <c r="D739" s="45"/>
      <c r="E739" s="45"/>
      <c r="F739" s="45"/>
      <c r="G739" s="75"/>
      <c r="H739" s="45"/>
      <c r="J739" s="45"/>
      <c r="K739" s="45"/>
      <c r="L739" s="21"/>
      <c r="M739" s="46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</row>
    <row r="740">
      <c r="A740" s="44"/>
      <c r="B740" s="45"/>
      <c r="C740" s="45"/>
      <c r="D740" s="45"/>
      <c r="E740" s="45"/>
      <c r="F740" s="45"/>
      <c r="G740" s="75"/>
      <c r="H740" s="45"/>
      <c r="J740" s="45"/>
      <c r="K740" s="45"/>
      <c r="L740" s="21"/>
      <c r="M740" s="46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</row>
    <row r="741">
      <c r="A741" s="44"/>
      <c r="B741" s="45"/>
      <c r="C741" s="45"/>
      <c r="D741" s="45"/>
      <c r="E741" s="45"/>
      <c r="F741" s="45"/>
      <c r="G741" s="75"/>
      <c r="H741" s="45"/>
      <c r="J741" s="45"/>
      <c r="K741" s="45"/>
      <c r="L741" s="21"/>
      <c r="M741" s="46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</row>
    <row r="742">
      <c r="A742" s="44"/>
      <c r="B742" s="45"/>
      <c r="C742" s="45"/>
      <c r="D742" s="45"/>
      <c r="E742" s="45"/>
      <c r="F742" s="45"/>
      <c r="G742" s="75"/>
      <c r="H742" s="45"/>
      <c r="J742" s="45"/>
      <c r="K742" s="45"/>
      <c r="L742" s="21"/>
      <c r="M742" s="46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</row>
    <row r="743">
      <c r="A743" s="44"/>
      <c r="B743" s="45"/>
      <c r="C743" s="45"/>
      <c r="D743" s="45"/>
      <c r="E743" s="45"/>
      <c r="F743" s="45"/>
      <c r="G743" s="75"/>
      <c r="H743" s="45"/>
      <c r="J743" s="45"/>
      <c r="K743" s="45"/>
      <c r="L743" s="21"/>
      <c r="M743" s="46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</row>
    <row r="744">
      <c r="A744" s="44"/>
      <c r="B744" s="45"/>
      <c r="C744" s="45"/>
      <c r="D744" s="45"/>
      <c r="E744" s="45"/>
      <c r="F744" s="45"/>
      <c r="G744" s="75"/>
      <c r="H744" s="45"/>
      <c r="J744" s="45"/>
      <c r="K744" s="45"/>
      <c r="L744" s="21"/>
      <c r="M744" s="46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</row>
    <row r="745">
      <c r="A745" s="44"/>
      <c r="B745" s="45"/>
      <c r="C745" s="45"/>
      <c r="D745" s="45"/>
      <c r="E745" s="45"/>
      <c r="F745" s="45"/>
      <c r="G745" s="75"/>
      <c r="H745" s="45"/>
      <c r="J745" s="45"/>
      <c r="K745" s="45"/>
      <c r="L745" s="21"/>
      <c r="M745" s="46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</row>
    <row r="746">
      <c r="A746" s="44"/>
      <c r="B746" s="45"/>
      <c r="C746" s="45"/>
      <c r="D746" s="45"/>
      <c r="E746" s="45"/>
      <c r="F746" s="45"/>
      <c r="G746" s="75"/>
      <c r="H746" s="45"/>
      <c r="J746" s="45"/>
      <c r="K746" s="45"/>
      <c r="L746" s="21"/>
      <c r="M746" s="46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</row>
    <row r="747">
      <c r="A747" s="44"/>
      <c r="B747" s="45"/>
      <c r="C747" s="45"/>
      <c r="D747" s="45"/>
      <c r="E747" s="45"/>
      <c r="F747" s="45"/>
      <c r="G747" s="75"/>
      <c r="H747" s="45"/>
      <c r="J747" s="45"/>
      <c r="K747" s="45"/>
      <c r="L747" s="21"/>
      <c r="M747" s="46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</row>
    <row r="748">
      <c r="A748" s="44"/>
      <c r="B748" s="45"/>
      <c r="C748" s="45"/>
      <c r="D748" s="45"/>
      <c r="E748" s="45"/>
      <c r="F748" s="45"/>
      <c r="G748" s="75"/>
      <c r="H748" s="45"/>
      <c r="J748" s="45"/>
      <c r="K748" s="45"/>
      <c r="L748" s="21"/>
      <c r="M748" s="46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</row>
    <row r="749">
      <c r="A749" s="44"/>
      <c r="B749" s="45"/>
      <c r="C749" s="45"/>
      <c r="D749" s="45"/>
      <c r="E749" s="45"/>
      <c r="F749" s="45"/>
      <c r="G749" s="75"/>
      <c r="H749" s="45"/>
      <c r="J749" s="45"/>
      <c r="K749" s="45"/>
      <c r="L749" s="21"/>
      <c r="M749" s="46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</row>
    <row r="750">
      <c r="A750" s="44"/>
      <c r="B750" s="45"/>
      <c r="C750" s="45"/>
      <c r="D750" s="45"/>
      <c r="E750" s="45"/>
      <c r="F750" s="45"/>
      <c r="G750" s="75"/>
      <c r="H750" s="45"/>
      <c r="J750" s="45"/>
      <c r="K750" s="45"/>
      <c r="L750" s="21"/>
      <c r="M750" s="46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</row>
    <row r="751">
      <c r="A751" s="44"/>
      <c r="B751" s="45"/>
      <c r="C751" s="45"/>
      <c r="D751" s="45"/>
      <c r="E751" s="45"/>
      <c r="F751" s="45"/>
      <c r="G751" s="75"/>
      <c r="H751" s="45"/>
      <c r="J751" s="45"/>
      <c r="K751" s="45"/>
      <c r="L751" s="21"/>
      <c r="M751" s="46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</row>
    <row r="752">
      <c r="A752" s="44"/>
      <c r="B752" s="45"/>
      <c r="C752" s="45"/>
      <c r="D752" s="45"/>
      <c r="E752" s="45"/>
      <c r="F752" s="45"/>
      <c r="G752" s="75"/>
      <c r="H752" s="45"/>
      <c r="J752" s="45"/>
      <c r="K752" s="45"/>
      <c r="L752" s="21"/>
      <c r="M752" s="46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</row>
    <row r="753">
      <c r="A753" s="44"/>
      <c r="B753" s="45"/>
      <c r="C753" s="45"/>
      <c r="D753" s="45"/>
      <c r="E753" s="45"/>
      <c r="F753" s="45"/>
      <c r="G753" s="75"/>
      <c r="H753" s="45"/>
      <c r="J753" s="45"/>
      <c r="K753" s="45"/>
      <c r="L753" s="21"/>
      <c r="M753" s="46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</row>
    <row r="754">
      <c r="A754" s="44"/>
      <c r="B754" s="45"/>
      <c r="C754" s="45"/>
      <c r="D754" s="45"/>
      <c r="E754" s="45"/>
      <c r="F754" s="45"/>
      <c r="G754" s="75"/>
      <c r="H754" s="45"/>
      <c r="J754" s="45"/>
      <c r="K754" s="45"/>
      <c r="L754" s="21"/>
      <c r="M754" s="46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</row>
    <row r="755">
      <c r="A755" s="44"/>
      <c r="B755" s="45"/>
      <c r="C755" s="45"/>
      <c r="D755" s="45"/>
      <c r="E755" s="45"/>
      <c r="F755" s="45"/>
      <c r="G755" s="75"/>
      <c r="H755" s="45"/>
      <c r="J755" s="45"/>
      <c r="K755" s="45"/>
      <c r="L755" s="21"/>
      <c r="M755" s="46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</row>
    <row r="756">
      <c r="A756" s="44"/>
      <c r="B756" s="45"/>
      <c r="C756" s="45"/>
      <c r="D756" s="45"/>
      <c r="E756" s="45"/>
      <c r="F756" s="45"/>
      <c r="G756" s="75"/>
      <c r="H756" s="45"/>
      <c r="J756" s="45"/>
      <c r="K756" s="45"/>
      <c r="L756" s="21"/>
      <c r="M756" s="46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</row>
    <row r="757">
      <c r="A757" s="44"/>
      <c r="B757" s="45"/>
      <c r="C757" s="45"/>
      <c r="D757" s="45"/>
      <c r="E757" s="45"/>
      <c r="F757" s="45"/>
      <c r="G757" s="75"/>
      <c r="H757" s="45"/>
      <c r="J757" s="45"/>
      <c r="K757" s="45"/>
      <c r="L757" s="21"/>
      <c r="M757" s="46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</row>
    <row r="758">
      <c r="A758" s="44"/>
      <c r="B758" s="45"/>
      <c r="C758" s="45"/>
      <c r="D758" s="45"/>
      <c r="E758" s="45"/>
      <c r="F758" s="45"/>
      <c r="G758" s="75"/>
      <c r="H758" s="45"/>
      <c r="J758" s="45"/>
      <c r="K758" s="45"/>
      <c r="L758" s="21"/>
      <c r="M758" s="46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</row>
    <row r="759">
      <c r="A759" s="44"/>
      <c r="B759" s="45"/>
      <c r="C759" s="45"/>
      <c r="D759" s="45"/>
      <c r="E759" s="45"/>
      <c r="F759" s="45"/>
      <c r="G759" s="75"/>
      <c r="H759" s="45"/>
      <c r="J759" s="45"/>
      <c r="K759" s="45"/>
      <c r="L759" s="21"/>
      <c r="M759" s="46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</row>
    <row r="760">
      <c r="A760" s="44"/>
      <c r="B760" s="45"/>
      <c r="C760" s="45"/>
      <c r="D760" s="45"/>
      <c r="E760" s="45"/>
      <c r="F760" s="45"/>
      <c r="G760" s="75"/>
      <c r="H760" s="45"/>
      <c r="J760" s="45"/>
      <c r="K760" s="45"/>
      <c r="L760" s="21"/>
      <c r="M760" s="46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</row>
    <row r="761">
      <c r="A761" s="44"/>
      <c r="B761" s="45"/>
      <c r="C761" s="45"/>
      <c r="D761" s="45"/>
      <c r="E761" s="45"/>
      <c r="F761" s="45"/>
      <c r="G761" s="75"/>
      <c r="H761" s="45"/>
      <c r="J761" s="45"/>
      <c r="K761" s="45"/>
      <c r="L761" s="21"/>
      <c r="M761" s="46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</row>
    <row r="762">
      <c r="A762" s="44"/>
      <c r="B762" s="45"/>
      <c r="C762" s="45"/>
      <c r="D762" s="45"/>
      <c r="E762" s="45"/>
      <c r="F762" s="45"/>
      <c r="G762" s="75"/>
      <c r="H762" s="45"/>
      <c r="J762" s="45"/>
      <c r="K762" s="45"/>
      <c r="L762" s="21"/>
      <c r="M762" s="46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</row>
    <row r="763">
      <c r="A763" s="44"/>
      <c r="B763" s="45"/>
      <c r="C763" s="45"/>
      <c r="D763" s="45"/>
      <c r="E763" s="45"/>
      <c r="F763" s="45"/>
      <c r="G763" s="75"/>
      <c r="H763" s="45"/>
      <c r="J763" s="45"/>
      <c r="K763" s="45"/>
      <c r="L763" s="21"/>
      <c r="M763" s="46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</row>
    <row r="764">
      <c r="A764" s="44"/>
      <c r="B764" s="45"/>
      <c r="C764" s="45"/>
      <c r="D764" s="45"/>
      <c r="E764" s="45"/>
      <c r="F764" s="45"/>
      <c r="G764" s="75"/>
      <c r="H764" s="45"/>
      <c r="J764" s="45"/>
      <c r="K764" s="45"/>
      <c r="L764" s="21"/>
      <c r="M764" s="46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</row>
    <row r="765">
      <c r="A765" s="44"/>
      <c r="B765" s="45"/>
      <c r="C765" s="45"/>
      <c r="D765" s="45"/>
      <c r="E765" s="45"/>
      <c r="F765" s="45"/>
      <c r="G765" s="75"/>
      <c r="H765" s="45"/>
      <c r="J765" s="45"/>
      <c r="K765" s="45"/>
      <c r="L765" s="21"/>
      <c r="M765" s="46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</row>
    <row r="766">
      <c r="A766" s="44"/>
      <c r="B766" s="45"/>
      <c r="C766" s="45"/>
      <c r="D766" s="45"/>
      <c r="E766" s="45"/>
      <c r="F766" s="45"/>
      <c r="G766" s="75"/>
      <c r="H766" s="45"/>
      <c r="J766" s="45"/>
      <c r="K766" s="45"/>
      <c r="L766" s="21"/>
      <c r="M766" s="46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</row>
    <row r="767">
      <c r="A767" s="44"/>
      <c r="B767" s="45"/>
      <c r="C767" s="45"/>
      <c r="D767" s="45"/>
      <c r="E767" s="45"/>
      <c r="F767" s="45"/>
      <c r="G767" s="75"/>
      <c r="H767" s="45"/>
      <c r="J767" s="45"/>
      <c r="K767" s="45"/>
      <c r="L767" s="21"/>
      <c r="M767" s="46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</row>
    <row r="768">
      <c r="A768" s="44"/>
      <c r="B768" s="45"/>
      <c r="C768" s="45"/>
      <c r="D768" s="45"/>
      <c r="E768" s="45"/>
      <c r="F768" s="45"/>
      <c r="G768" s="75"/>
      <c r="H768" s="45"/>
      <c r="J768" s="45"/>
      <c r="K768" s="45"/>
      <c r="L768" s="21"/>
      <c r="M768" s="46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</row>
    <row r="769">
      <c r="A769" s="44"/>
      <c r="B769" s="45"/>
      <c r="C769" s="45"/>
      <c r="D769" s="45"/>
      <c r="E769" s="45"/>
      <c r="F769" s="45"/>
      <c r="G769" s="75"/>
      <c r="H769" s="45"/>
      <c r="J769" s="45"/>
      <c r="K769" s="45"/>
      <c r="L769" s="21"/>
      <c r="M769" s="46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</row>
    <row r="770">
      <c r="A770" s="44"/>
      <c r="B770" s="45"/>
      <c r="C770" s="45"/>
      <c r="D770" s="45"/>
      <c r="E770" s="45"/>
      <c r="F770" s="45"/>
      <c r="G770" s="75"/>
      <c r="H770" s="45"/>
      <c r="J770" s="45"/>
      <c r="K770" s="45"/>
      <c r="L770" s="21"/>
      <c r="M770" s="46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</row>
    <row r="771">
      <c r="A771" s="44"/>
      <c r="B771" s="45"/>
      <c r="C771" s="45"/>
      <c r="D771" s="45"/>
      <c r="E771" s="45"/>
      <c r="F771" s="45"/>
      <c r="G771" s="75"/>
      <c r="H771" s="45"/>
      <c r="J771" s="45"/>
      <c r="K771" s="45"/>
      <c r="L771" s="21"/>
      <c r="M771" s="46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</row>
    <row r="772">
      <c r="A772" s="44"/>
      <c r="B772" s="45"/>
      <c r="C772" s="45"/>
      <c r="D772" s="45"/>
      <c r="E772" s="45"/>
      <c r="F772" s="45"/>
      <c r="G772" s="75"/>
      <c r="H772" s="45"/>
      <c r="J772" s="45"/>
      <c r="K772" s="45"/>
      <c r="L772" s="21"/>
      <c r="M772" s="46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</row>
    <row r="773">
      <c r="A773" s="44"/>
      <c r="B773" s="45"/>
      <c r="C773" s="45"/>
      <c r="D773" s="45"/>
      <c r="E773" s="45"/>
      <c r="F773" s="45"/>
      <c r="G773" s="75"/>
      <c r="H773" s="45"/>
      <c r="J773" s="45"/>
      <c r="K773" s="45"/>
      <c r="L773" s="21"/>
      <c r="M773" s="46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</row>
    <row r="774">
      <c r="A774" s="44"/>
      <c r="B774" s="45"/>
      <c r="C774" s="45"/>
      <c r="D774" s="45"/>
      <c r="E774" s="45"/>
      <c r="F774" s="45"/>
      <c r="G774" s="75"/>
      <c r="H774" s="45"/>
      <c r="J774" s="45"/>
      <c r="K774" s="45"/>
      <c r="L774" s="21"/>
      <c r="M774" s="46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</row>
    <row r="775">
      <c r="A775" s="44"/>
      <c r="B775" s="45"/>
      <c r="C775" s="45"/>
      <c r="D775" s="45"/>
      <c r="E775" s="45"/>
      <c r="F775" s="45"/>
      <c r="G775" s="75"/>
      <c r="H775" s="45"/>
      <c r="J775" s="45"/>
      <c r="K775" s="45"/>
      <c r="L775" s="21"/>
      <c r="M775" s="46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</row>
    <row r="776">
      <c r="A776" s="44"/>
      <c r="B776" s="45"/>
      <c r="C776" s="45"/>
      <c r="D776" s="45"/>
      <c r="E776" s="45"/>
      <c r="F776" s="45"/>
      <c r="G776" s="75"/>
      <c r="H776" s="45"/>
      <c r="J776" s="45"/>
      <c r="K776" s="45"/>
      <c r="L776" s="21"/>
      <c r="M776" s="46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</row>
    <row r="777">
      <c r="A777" s="44"/>
      <c r="B777" s="45"/>
      <c r="C777" s="45"/>
      <c r="D777" s="45"/>
      <c r="E777" s="45"/>
      <c r="F777" s="45"/>
      <c r="G777" s="75"/>
      <c r="H777" s="45"/>
      <c r="J777" s="45"/>
      <c r="K777" s="45"/>
      <c r="L777" s="21"/>
      <c r="M777" s="46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</row>
    <row r="778">
      <c r="A778" s="44"/>
      <c r="B778" s="45"/>
      <c r="C778" s="45"/>
      <c r="D778" s="45"/>
      <c r="E778" s="45"/>
      <c r="F778" s="45"/>
      <c r="G778" s="75"/>
      <c r="H778" s="45"/>
      <c r="J778" s="45"/>
      <c r="K778" s="45"/>
      <c r="L778" s="21"/>
      <c r="M778" s="46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</row>
    <row r="779">
      <c r="A779" s="44"/>
      <c r="B779" s="45"/>
      <c r="C779" s="45"/>
      <c r="D779" s="45"/>
      <c r="E779" s="45"/>
      <c r="F779" s="45"/>
      <c r="G779" s="75"/>
      <c r="H779" s="45"/>
      <c r="J779" s="45"/>
      <c r="K779" s="45"/>
      <c r="L779" s="21"/>
      <c r="M779" s="46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</row>
    <row r="780">
      <c r="A780" s="44"/>
      <c r="B780" s="45"/>
      <c r="C780" s="45"/>
      <c r="D780" s="45"/>
      <c r="E780" s="45"/>
      <c r="F780" s="45"/>
      <c r="G780" s="75"/>
      <c r="H780" s="45"/>
      <c r="J780" s="45"/>
      <c r="K780" s="45"/>
      <c r="L780" s="21"/>
      <c r="M780" s="46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</row>
    <row r="781">
      <c r="A781" s="44"/>
      <c r="B781" s="45"/>
      <c r="C781" s="45"/>
      <c r="D781" s="45"/>
      <c r="E781" s="45"/>
      <c r="F781" s="45"/>
      <c r="G781" s="75"/>
      <c r="H781" s="45"/>
      <c r="J781" s="45"/>
      <c r="K781" s="45"/>
      <c r="L781" s="21"/>
      <c r="M781" s="46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</row>
    <row r="782">
      <c r="A782" s="44"/>
      <c r="B782" s="45"/>
      <c r="C782" s="45"/>
      <c r="D782" s="45"/>
      <c r="E782" s="45"/>
      <c r="F782" s="45"/>
      <c r="G782" s="75"/>
      <c r="H782" s="45"/>
      <c r="J782" s="45"/>
      <c r="K782" s="45"/>
      <c r="L782" s="21"/>
      <c r="M782" s="46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</row>
    <row r="783">
      <c r="A783" s="44"/>
      <c r="B783" s="45"/>
      <c r="C783" s="45"/>
      <c r="D783" s="45"/>
      <c r="E783" s="45"/>
      <c r="F783" s="45"/>
      <c r="G783" s="75"/>
      <c r="H783" s="45"/>
      <c r="J783" s="45"/>
      <c r="K783" s="45"/>
      <c r="L783" s="21"/>
      <c r="M783" s="46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</row>
    <row r="784">
      <c r="A784" s="44"/>
      <c r="B784" s="45"/>
      <c r="C784" s="45"/>
      <c r="D784" s="45"/>
      <c r="E784" s="45"/>
      <c r="F784" s="45"/>
      <c r="G784" s="75"/>
      <c r="H784" s="45"/>
      <c r="J784" s="45"/>
      <c r="K784" s="45"/>
      <c r="L784" s="21"/>
      <c r="M784" s="46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</row>
    <row r="785">
      <c r="A785" s="44"/>
      <c r="B785" s="45"/>
      <c r="C785" s="45"/>
      <c r="D785" s="45"/>
      <c r="E785" s="45"/>
      <c r="F785" s="45"/>
      <c r="G785" s="75"/>
      <c r="H785" s="45"/>
      <c r="J785" s="45"/>
      <c r="K785" s="45"/>
      <c r="L785" s="21"/>
      <c r="M785" s="46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</row>
    <row r="786">
      <c r="A786" s="44"/>
      <c r="B786" s="45"/>
      <c r="C786" s="45"/>
      <c r="D786" s="45"/>
      <c r="E786" s="45"/>
      <c r="F786" s="45"/>
      <c r="G786" s="75"/>
      <c r="H786" s="45"/>
      <c r="J786" s="45"/>
      <c r="K786" s="45"/>
      <c r="L786" s="21"/>
      <c r="M786" s="46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</row>
    <row r="787">
      <c r="A787" s="44"/>
      <c r="B787" s="45"/>
      <c r="C787" s="45"/>
      <c r="D787" s="45"/>
      <c r="E787" s="45"/>
      <c r="F787" s="45"/>
      <c r="G787" s="75"/>
      <c r="H787" s="45"/>
      <c r="J787" s="45"/>
      <c r="K787" s="45"/>
      <c r="L787" s="21"/>
      <c r="M787" s="46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</row>
    <row r="788">
      <c r="A788" s="44"/>
      <c r="B788" s="45"/>
      <c r="C788" s="45"/>
      <c r="D788" s="45"/>
      <c r="E788" s="45"/>
      <c r="F788" s="45"/>
      <c r="G788" s="75"/>
      <c r="H788" s="45"/>
      <c r="J788" s="45"/>
      <c r="K788" s="45"/>
      <c r="L788" s="21"/>
      <c r="M788" s="46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</row>
    <row r="789">
      <c r="A789" s="44"/>
      <c r="B789" s="45"/>
      <c r="C789" s="45"/>
      <c r="D789" s="45"/>
      <c r="E789" s="45"/>
      <c r="F789" s="45"/>
      <c r="G789" s="75"/>
      <c r="H789" s="45"/>
      <c r="J789" s="45"/>
      <c r="K789" s="45"/>
      <c r="L789" s="21"/>
      <c r="M789" s="46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</row>
    <row r="790">
      <c r="A790" s="44"/>
      <c r="B790" s="45"/>
      <c r="C790" s="45"/>
      <c r="D790" s="45"/>
      <c r="E790" s="45"/>
      <c r="F790" s="45"/>
      <c r="G790" s="75"/>
      <c r="H790" s="45"/>
      <c r="J790" s="45"/>
      <c r="K790" s="45"/>
      <c r="L790" s="21"/>
      <c r="M790" s="46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</row>
    <row r="791">
      <c r="A791" s="44"/>
      <c r="B791" s="45"/>
      <c r="C791" s="45"/>
      <c r="D791" s="45"/>
      <c r="E791" s="45"/>
      <c r="F791" s="45"/>
      <c r="G791" s="75"/>
      <c r="H791" s="45"/>
      <c r="J791" s="45"/>
      <c r="K791" s="45"/>
      <c r="L791" s="21"/>
      <c r="M791" s="46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</row>
    <row r="792">
      <c r="A792" s="44"/>
      <c r="B792" s="45"/>
      <c r="C792" s="45"/>
      <c r="D792" s="45"/>
      <c r="E792" s="45"/>
      <c r="F792" s="45"/>
      <c r="G792" s="75"/>
      <c r="H792" s="45"/>
      <c r="J792" s="45"/>
      <c r="K792" s="45"/>
      <c r="L792" s="21"/>
      <c r="M792" s="46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</row>
    <row r="793">
      <c r="A793" s="44"/>
      <c r="B793" s="45"/>
      <c r="C793" s="45"/>
      <c r="D793" s="45"/>
      <c r="E793" s="45"/>
      <c r="F793" s="45"/>
      <c r="G793" s="75"/>
      <c r="H793" s="45"/>
      <c r="J793" s="45"/>
      <c r="K793" s="45"/>
      <c r="L793" s="21"/>
      <c r="M793" s="46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</row>
    <row r="794">
      <c r="A794" s="44"/>
      <c r="B794" s="45"/>
      <c r="C794" s="45"/>
      <c r="D794" s="45"/>
      <c r="E794" s="45"/>
      <c r="F794" s="45"/>
      <c r="G794" s="75"/>
      <c r="H794" s="45"/>
      <c r="J794" s="45"/>
      <c r="K794" s="45"/>
      <c r="L794" s="21"/>
      <c r="M794" s="46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</row>
    <row r="795">
      <c r="A795" s="44"/>
      <c r="B795" s="45"/>
      <c r="C795" s="45"/>
      <c r="D795" s="45"/>
      <c r="E795" s="45"/>
      <c r="F795" s="45"/>
      <c r="G795" s="75"/>
      <c r="H795" s="45"/>
      <c r="J795" s="45"/>
      <c r="K795" s="45"/>
      <c r="L795" s="21"/>
      <c r="M795" s="46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</row>
    <row r="796">
      <c r="A796" s="44"/>
      <c r="B796" s="45"/>
      <c r="C796" s="45"/>
      <c r="D796" s="45"/>
      <c r="E796" s="45"/>
      <c r="F796" s="45"/>
      <c r="G796" s="75"/>
      <c r="H796" s="45"/>
      <c r="J796" s="45"/>
      <c r="K796" s="45"/>
      <c r="L796" s="21"/>
      <c r="M796" s="46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</row>
    <row r="797">
      <c r="A797" s="44"/>
      <c r="B797" s="45"/>
      <c r="C797" s="45"/>
      <c r="D797" s="45"/>
      <c r="E797" s="45"/>
      <c r="F797" s="45"/>
      <c r="G797" s="75"/>
      <c r="H797" s="45"/>
      <c r="J797" s="45"/>
      <c r="K797" s="45"/>
      <c r="L797" s="21"/>
      <c r="M797" s="46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</row>
    <row r="798">
      <c r="A798" s="44"/>
      <c r="B798" s="45"/>
      <c r="C798" s="45"/>
      <c r="D798" s="45"/>
      <c r="E798" s="45"/>
      <c r="F798" s="45"/>
      <c r="G798" s="75"/>
      <c r="H798" s="45"/>
      <c r="J798" s="45"/>
      <c r="K798" s="45"/>
      <c r="L798" s="21"/>
      <c r="M798" s="46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</row>
    <row r="799">
      <c r="A799" s="44"/>
      <c r="B799" s="45"/>
      <c r="C799" s="45"/>
      <c r="D799" s="45"/>
      <c r="E799" s="45"/>
      <c r="F799" s="45"/>
      <c r="G799" s="75"/>
      <c r="H799" s="45"/>
      <c r="J799" s="45"/>
      <c r="K799" s="45"/>
      <c r="L799" s="21"/>
      <c r="M799" s="46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</row>
    <row r="800">
      <c r="A800" s="44"/>
      <c r="B800" s="45"/>
      <c r="C800" s="45"/>
      <c r="D800" s="45"/>
      <c r="E800" s="45"/>
      <c r="F800" s="45"/>
      <c r="G800" s="75"/>
      <c r="H800" s="45"/>
      <c r="J800" s="45"/>
      <c r="K800" s="45"/>
      <c r="L800" s="21"/>
      <c r="M800" s="46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</row>
    <row r="801">
      <c r="A801" s="44"/>
      <c r="B801" s="45"/>
      <c r="C801" s="45"/>
      <c r="D801" s="45"/>
      <c r="E801" s="45"/>
      <c r="F801" s="45"/>
      <c r="G801" s="75"/>
      <c r="H801" s="45"/>
      <c r="J801" s="45"/>
      <c r="K801" s="45"/>
      <c r="L801" s="21"/>
      <c r="M801" s="46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</row>
    <row r="802">
      <c r="A802" s="44"/>
      <c r="B802" s="45"/>
      <c r="C802" s="45"/>
      <c r="D802" s="45"/>
      <c r="E802" s="45"/>
      <c r="F802" s="45"/>
      <c r="G802" s="75"/>
      <c r="H802" s="45"/>
      <c r="J802" s="45"/>
      <c r="K802" s="45"/>
      <c r="L802" s="21"/>
      <c r="M802" s="46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</row>
    <row r="803">
      <c r="A803" s="44"/>
      <c r="B803" s="45"/>
      <c r="C803" s="45"/>
      <c r="D803" s="45"/>
      <c r="E803" s="45"/>
      <c r="F803" s="45"/>
      <c r="G803" s="75"/>
      <c r="H803" s="45"/>
      <c r="J803" s="45"/>
      <c r="K803" s="45"/>
      <c r="L803" s="21"/>
      <c r="M803" s="46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</row>
    <row r="804">
      <c r="A804" s="44"/>
      <c r="B804" s="45"/>
      <c r="C804" s="45"/>
      <c r="D804" s="45"/>
      <c r="E804" s="45"/>
      <c r="F804" s="45"/>
      <c r="G804" s="75"/>
      <c r="H804" s="45"/>
      <c r="J804" s="45"/>
      <c r="K804" s="45"/>
      <c r="L804" s="21"/>
      <c r="M804" s="46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</row>
    <row r="805">
      <c r="A805" s="44"/>
      <c r="B805" s="45"/>
      <c r="C805" s="45"/>
      <c r="D805" s="45"/>
      <c r="E805" s="45"/>
      <c r="F805" s="45"/>
      <c r="G805" s="75"/>
      <c r="H805" s="45"/>
      <c r="J805" s="45"/>
      <c r="K805" s="45"/>
      <c r="L805" s="21"/>
      <c r="M805" s="46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</row>
    <row r="806">
      <c r="A806" s="44"/>
      <c r="B806" s="45"/>
      <c r="C806" s="45"/>
      <c r="D806" s="45"/>
      <c r="E806" s="45"/>
      <c r="F806" s="45"/>
      <c r="G806" s="75"/>
      <c r="H806" s="45"/>
      <c r="J806" s="45"/>
      <c r="K806" s="45"/>
      <c r="L806" s="21"/>
      <c r="M806" s="46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</row>
    <row r="807">
      <c r="A807" s="44"/>
      <c r="B807" s="45"/>
      <c r="C807" s="45"/>
      <c r="D807" s="45"/>
      <c r="E807" s="45"/>
      <c r="F807" s="45"/>
      <c r="G807" s="75"/>
      <c r="H807" s="45"/>
      <c r="J807" s="45"/>
      <c r="K807" s="45"/>
      <c r="L807" s="21"/>
      <c r="M807" s="46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</row>
    <row r="808">
      <c r="A808" s="44"/>
      <c r="B808" s="45"/>
      <c r="C808" s="45"/>
      <c r="D808" s="45"/>
      <c r="E808" s="45"/>
      <c r="F808" s="45"/>
      <c r="G808" s="75"/>
      <c r="H808" s="45"/>
      <c r="J808" s="45"/>
      <c r="K808" s="45"/>
      <c r="L808" s="21"/>
      <c r="M808" s="46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</row>
    <row r="809">
      <c r="A809" s="44"/>
      <c r="B809" s="45"/>
      <c r="C809" s="45"/>
      <c r="D809" s="45"/>
      <c r="E809" s="45"/>
      <c r="F809" s="45"/>
      <c r="G809" s="75"/>
      <c r="H809" s="45"/>
      <c r="J809" s="45"/>
      <c r="K809" s="45"/>
      <c r="L809" s="21"/>
      <c r="M809" s="46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</row>
    <row r="810">
      <c r="A810" s="44"/>
      <c r="B810" s="45"/>
      <c r="C810" s="45"/>
      <c r="D810" s="45"/>
      <c r="E810" s="45"/>
      <c r="F810" s="45"/>
      <c r="G810" s="75"/>
      <c r="H810" s="45"/>
      <c r="J810" s="45"/>
      <c r="K810" s="45"/>
      <c r="L810" s="21"/>
      <c r="M810" s="46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</row>
    <row r="811">
      <c r="A811" s="44"/>
      <c r="B811" s="45"/>
      <c r="C811" s="45"/>
      <c r="D811" s="45"/>
      <c r="E811" s="45"/>
      <c r="F811" s="45"/>
      <c r="G811" s="75"/>
      <c r="H811" s="45"/>
      <c r="J811" s="45"/>
      <c r="K811" s="45"/>
      <c r="L811" s="21"/>
      <c r="M811" s="46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</row>
    <row r="812">
      <c r="A812" s="44"/>
      <c r="B812" s="45"/>
      <c r="C812" s="45"/>
      <c r="D812" s="45"/>
      <c r="E812" s="45"/>
      <c r="F812" s="45"/>
      <c r="G812" s="75"/>
      <c r="H812" s="45"/>
      <c r="J812" s="45"/>
      <c r="K812" s="45"/>
      <c r="L812" s="21"/>
      <c r="M812" s="46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</row>
    <row r="813">
      <c r="A813" s="44"/>
      <c r="B813" s="45"/>
      <c r="C813" s="45"/>
      <c r="D813" s="45"/>
      <c r="E813" s="45"/>
      <c r="F813" s="45"/>
      <c r="G813" s="75"/>
      <c r="H813" s="45"/>
      <c r="J813" s="45"/>
      <c r="K813" s="45"/>
      <c r="L813" s="21"/>
      <c r="M813" s="46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</row>
    <row r="814">
      <c r="A814" s="44"/>
      <c r="B814" s="45"/>
      <c r="C814" s="45"/>
      <c r="D814" s="45"/>
      <c r="E814" s="45"/>
      <c r="F814" s="45"/>
      <c r="G814" s="75"/>
      <c r="H814" s="45"/>
      <c r="J814" s="45"/>
      <c r="K814" s="45"/>
      <c r="L814" s="21"/>
      <c r="M814" s="46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</row>
    <row r="815">
      <c r="A815" s="44"/>
      <c r="B815" s="45"/>
      <c r="C815" s="45"/>
      <c r="D815" s="45"/>
      <c r="E815" s="45"/>
      <c r="F815" s="45"/>
      <c r="G815" s="75"/>
      <c r="H815" s="45"/>
      <c r="J815" s="45"/>
      <c r="K815" s="45"/>
      <c r="L815" s="21"/>
      <c r="M815" s="46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</row>
    <row r="816">
      <c r="A816" s="44"/>
      <c r="B816" s="45"/>
      <c r="C816" s="45"/>
      <c r="D816" s="45"/>
      <c r="E816" s="45"/>
      <c r="F816" s="45"/>
      <c r="G816" s="75"/>
      <c r="H816" s="45"/>
      <c r="J816" s="45"/>
      <c r="K816" s="45"/>
      <c r="L816" s="21"/>
      <c r="M816" s="46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</row>
    <row r="817">
      <c r="A817" s="44"/>
      <c r="B817" s="45"/>
      <c r="C817" s="45"/>
      <c r="D817" s="45"/>
      <c r="E817" s="45"/>
      <c r="F817" s="45"/>
      <c r="G817" s="75"/>
      <c r="H817" s="45"/>
      <c r="J817" s="45"/>
      <c r="K817" s="45"/>
      <c r="L817" s="21"/>
      <c r="M817" s="46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</row>
    <row r="818">
      <c r="A818" s="44"/>
      <c r="B818" s="45"/>
      <c r="C818" s="45"/>
      <c r="D818" s="45"/>
      <c r="E818" s="45"/>
      <c r="F818" s="45"/>
      <c r="G818" s="75"/>
      <c r="H818" s="45"/>
      <c r="J818" s="45"/>
      <c r="K818" s="45"/>
      <c r="L818" s="21"/>
      <c r="M818" s="46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</row>
    <row r="819">
      <c r="A819" s="44"/>
      <c r="B819" s="45"/>
      <c r="C819" s="45"/>
      <c r="D819" s="45"/>
      <c r="E819" s="45"/>
      <c r="F819" s="45"/>
      <c r="G819" s="75"/>
      <c r="H819" s="45"/>
      <c r="J819" s="45"/>
      <c r="K819" s="45"/>
      <c r="L819" s="21"/>
      <c r="M819" s="46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</row>
    <row r="820">
      <c r="A820" s="44"/>
      <c r="B820" s="45"/>
      <c r="C820" s="45"/>
      <c r="D820" s="45"/>
      <c r="E820" s="45"/>
      <c r="F820" s="45"/>
      <c r="G820" s="75"/>
      <c r="H820" s="45"/>
      <c r="J820" s="45"/>
      <c r="K820" s="45"/>
      <c r="L820" s="21"/>
      <c r="M820" s="46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</row>
    <row r="821">
      <c r="A821" s="44"/>
      <c r="B821" s="45"/>
      <c r="C821" s="45"/>
      <c r="D821" s="45"/>
      <c r="E821" s="45"/>
      <c r="F821" s="45"/>
      <c r="G821" s="75"/>
      <c r="H821" s="45"/>
      <c r="J821" s="45"/>
      <c r="K821" s="45"/>
      <c r="L821" s="21"/>
      <c r="M821" s="46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</row>
    <row r="822">
      <c r="A822" s="44"/>
      <c r="B822" s="45"/>
      <c r="C822" s="45"/>
      <c r="D822" s="45"/>
      <c r="E822" s="45"/>
      <c r="F822" s="45"/>
      <c r="G822" s="75"/>
      <c r="H822" s="45"/>
      <c r="J822" s="45"/>
      <c r="K822" s="45"/>
      <c r="L822" s="21"/>
      <c r="M822" s="46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</row>
    <row r="823">
      <c r="A823" s="44"/>
      <c r="B823" s="45"/>
      <c r="C823" s="45"/>
      <c r="D823" s="45"/>
      <c r="E823" s="45"/>
      <c r="F823" s="45"/>
      <c r="G823" s="75"/>
      <c r="H823" s="45"/>
      <c r="J823" s="45"/>
      <c r="K823" s="45"/>
      <c r="L823" s="21"/>
      <c r="M823" s="46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</row>
    <row r="824">
      <c r="A824" s="44"/>
      <c r="B824" s="45"/>
      <c r="C824" s="45"/>
      <c r="D824" s="45"/>
      <c r="E824" s="45"/>
      <c r="F824" s="45"/>
      <c r="G824" s="75"/>
      <c r="H824" s="45"/>
      <c r="J824" s="45"/>
      <c r="K824" s="45"/>
      <c r="L824" s="21"/>
      <c r="M824" s="46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</row>
    <row r="825">
      <c r="A825" s="44"/>
      <c r="B825" s="45"/>
      <c r="C825" s="45"/>
      <c r="D825" s="45"/>
      <c r="E825" s="45"/>
      <c r="F825" s="45"/>
      <c r="G825" s="75"/>
      <c r="H825" s="45"/>
      <c r="J825" s="45"/>
      <c r="K825" s="45"/>
      <c r="L825" s="21"/>
      <c r="M825" s="46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</row>
    <row r="826">
      <c r="A826" s="44"/>
      <c r="B826" s="45"/>
      <c r="C826" s="45"/>
      <c r="D826" s="45"/>
      <c r="E826" s="45"/>
      <c r="F826" s="45"/>
      <c r="G826" s="75"/>
      <c r="H826" s="45"/>
      <c r="J826" s="45"/>
      <c r="K826" s="45"/>
      <c r="L826" s="21"/>
      <c r="M826" s="46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</row>
    <row r="827">
      <c r="A827" s="44"/>
      <c r="B827" s="45"/>
      <c r="C827" s="45"/>
      <c r="D827" s="45"/>
      <c r="E827" s="45"/>
      <c r="F827" s="45"/>
      <c r="G827" s="75"/>
      <c r="H827" s="45"/>
      <c r="J827" s="45"/>
      <c r="K827" s="45"/>
      <c r="L827" s="21"/>
      <c r="M827" s="46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</row>
    <row r="828">
      <c r="A828" s="44"/>
      <c r="B828" s="45"/>
      <c r="C828" s="45"/>
      <c r="D828" s="45"/>
      <c r="E828" s="45"/>
      <c r="F828" s="45"/>
      <c r="G828" s="75"/>
      <c r="H828" s="45"/>
      <c r="J828" s="45"/>
      <c r="K828" s="45"/>
      <c r="L828" s="21"/>
      <c r="M828" s="46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</row>
    <row r="829">
      <c r="A829" s="44"/>
      <c r="B829" s="45"/>
      <c r="C829" s="45"/>
      <c r="D829" s="45"/>
      <c r="E829" s="45"/>
      <c r="F829" s="45"/>
      <c r="G829" s="75"/>
      <c r="H829" s="45"/>
      <c r="J829" s="45"/>
      <c r="K829" s="45"/>
      <c r="L829" s="21"/>
      <c r="M829" s="46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</row>
    <row r="830">
      <c r="A830" s="44"/>
      <c r="B830" s="45"/>
      <c r="C830" s="45"/>
      <c r="D830" s="45"/>
      <c r="E830" s="45"/>
      <c r="F830" s="45"/>
      <c r="G830" s="75"/>
      <c r="H830" s="45"/>
      <c r="J830" s="45"/>
      <c r="K830" s="45"/>
      <c r="L830" s="21"/>
      <c r="M830" s="46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</row>
    <row r="831">
      <c r="A831" s="44"/>
      <c r="B831" s="45"/>
      <c r="C831" s="45"/>
      <c r="D831" s="45"/>
      <c r="E831" s="45"/>
      <c r="F831" s="45"/>
      <c r="G831" s="75"/>
      <c r="H831" s="45"/>
      <c r="J831" s="45"/>
      <c r="K831" s="45"/>
      <c r="L831" s="21"/>
      <c r="M831" s="46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</row>
    <row r="832">
      <c r="A832" s="44"/>
      <c r="B832" s="45"/>
      <c r="C832" s="45"/>
      <c r="D832" s="45"/>
      <c r="E832" s="45"/>
      <c r="F832" s="45"/>
      <c r="G832" s="75"/>
      <c r="H832" s="45"/>
      <c r="J832" s="45"/>
      <c r="K832" s="45"/>
      <c r="L832" s="21"/>
      <c r="M832" s="46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</row>
    <row r="833">
      <c r="A833" s="44"/>
      <c r="B833" s="45"/>
      <c r="C833" s="45"/>
      <c r="D833" s="45"/>
      <c r="E833" s="45"/>
      <c r="F833" s="45"/>
      <c r="G833" s="75"/>
      <c r="H833" s="45"/>
      <c r="J833" s="45"/>
      <c r="K833" s="45"/>
      <c r="L833" s="21"/>
      <c r="M833" s="46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</row>
    <row r="834">
      <c r="A834" s="44"/>
      <c r="B834" s="45"/>
      <c r="C834" s="45"/>
      <c r="D834" s="45"/>
      <c r="E834" s="45"/>
      <c r="F834" s="45"/>
      <c r="G834" s="75"/>
      <c r="H834" s="45"/>
      <c r="J834" s="45"/>
      <c r="K834" s="45"/>
      <c r="L834" s="21"/>
      <c r="M834" s="46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</row>
    <row r="835">
      <c r="A835" s="44"/>
      <c r="B835" s="45"/>
      <c r="C835" s="45"/>
      <c r="D835" s="45"/>
      <c r="E835" s="45"/>
      <c r="F835" s="45"/>
      <c r="G835" s="75"/>
      <c r="H835" s="45"/>
      <c r="J835" s="45"/>
      <c r="K835" s="45"/>
      <c r="L835" s="21"/>
      <c r="M835" s="46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</row>
    <row r="836">
      <c r="A836" s="44"/>
      <c r="B836" s="45"/>
      <c r="C836" s="45"/>
      <c r="D836" s="45"/>
      <c r="E836" s="45"/>
      <c r="F836" s="45"/>
      <c r="G836" s="75"/>
      <c r="H836" s="45"/>
      <c r="J836" s="45"/>
      <c r="K836" s="45"/>
      <c r="L836" s="21"/>
      <c r="M836" s="46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</row>
    <row r="837">
      <c r="A837" s="44"/>
      <c r="B837" s="45"/>
      <c r="C837" s="45"/>
      <c r="D837" s="45"/>
      <c r="E837" s="45"/>
      <c r="F837" s="45"/>
      <c r="G837" s="75"/>
      <c r="H837" s="45"/>
      <c r="J837" s="45"/>
      <c r="K837" s="45"/>
      <c r="L837" s="21"/>
      <c r="M837" s="46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</row>
    <row r="838">
      <c r="A838" s="44"/>
      <c r="B838" s="45"/>
      <c r="C838" s="45"/>
      <c r="D838" s="45"/>
      <c r="E838" s="45"/>
      <c r="F838" s="45"/>
      <c r="G838" s="75"/>
      <c r="H838" s="45"/>
      <c r="J838" s="45"/>
      <c r="K838" s="45"/>
      <c r="L838" s="21"/>
      <c r="M838" s="46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</row>
    <row r="839">
      <c r="A839" s="44"/>
      <c r="B839" s="45"/>
      <c r="C839" s="45"/>
      <c r="D839" s="45"/>
      <c r="E839" s="45"/>
      <c r="F839" s="45"/>
      <c r="G839" s="75"/>
      <c r="H839" s="45"/>
      <c r="J839" s="45"/>
      <c r="K839" s="45"/>
      <c r="L839" s="21"/>
      <c r="M839" s="46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</row>
    <row r="840">
      <c r="A840" s="44"/>
      <c r="B840" s="45"/>
      <c r="C840" s="45"/>
      <c r="D840" s="45"/>
      <c r="E840" s="45"/>
      <c r="F840" s="45"/>
      <c r="G840" s="75"/>
      <c r="H840" s="45"/>
      <c r="J840" s="45"/>
      <c r="K840" s="45"/>
      <c r="L840" s="21"/>
      <c r="M840" s="46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</row>
    <row r="841">
      <c r="A841" s="44"/>
      <c r="B841" s="45"/>
      <c r="C841" s="45"/>
      <c r="D841" s="45"/>
      <c r="E841" s="45"/>
      <c r="F841" s="45"/>
      <c r="G841" s="75"/>
      <c r="H841" s="45"/>
      <c r="J841" s="45"/>
      <c r="K841" s="45"/>
      <c r="L841" s="21"/>
      <c r="M841" s="46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</row>
    <row r="842">
      <c r="A842" s="44"/>
      <c r="B842" s="45"/>
      <c r="C842" s="45"/>
      <c r="D842" s="45"/>
      <c r="E842" s="45"/>
      <c r="F842" s="45"/>
      <c r="G842" s="75"/>
      <c r="H842" s="45"/>
      <c r="J842" s="45"/>
      <c r="K842" s="45"/>
      <c r="L842" s="21"/>
      <c r="M842" s="46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</row>
    <row r="843">
      <c r="A843" s="44"/>
      <c r="B843" s="45"/>
      <c r="C843" s="45"/>
      <c r="D843" s="45"/>
      <c r="E843" s="45"/>
      <c r="F843" s="45"/>
      <c r="G843" s="75"/>
      <c r="H843" s="45"/>
      <c r="J843" s="45"/>
      <c r="K843" s="45"/>
      <c r="L843" s="21"/>
      <c r="M843" s="46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</row>
    <row r="844">
      <c r="A844" s="44"/>
      <c r="B844" s="45"/>
      <c r="C844" s="45"/>
      <c r="D844" s="45"/>
      <c r="E844" s="45"/>
      <c r="F844" s="45"/>
      <c r="G844" s="75"/>
      <c r="H844" s="45"/>
      <c r="J844" s="45"/>
      <c r="K844" s="45"/>
      <c r="L844" s="21"/>
      <c r="M844" s="46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</row>
    <row r="845">
      <c r="A845" s="44"/>
      <c r="B845" s="45"/>
      <c r="C845" s="45"/>
      <c r="D845" s="45"/>
      <c r="E845" s="45"/>
      <c r="F845" s="45"/>
      <c r="G845" s="75"/>
      <c r="H845" s="45"/>
      <c r="J845" s="45"/>
      <c r="K845" s="45"/>
      <c r="L845" s="21"/>
      <c r="M845" s="46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</row>
    <row r="846">
      <c r="A846" s="44"/>
      <c r="B846" s="45"/>
      <c r="C846" s="45"/>
      <c r="D846" s="45"/>
      <c r="E846" s="45"/>
      <c r="F846" s="45"/>
      <c r="G846" s="75"/>
      <c r="H846" s="45"/>
      <c r="J846" s="45"/>
      <c r="K846" s="45"/>
      <c r="L846" s="21"/>
      <c r="M846" s="46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</row>
    <row r="847">
      <c r="A847" s="44"/>
      <c r="B847" s="45"/>
      <c r="C847" s="45"/>
      <c r="D847" s="45"/>
      <c r="E847" s="45"/>
      <c r="F847" s="45"/>
      <c r="G847" s="75"/>
      <c r="H847" s="45"/>
      <c r="J847" s="45"/>
      <c r="K847" s="45"/>
      <c r="L847" s="21"/>
      <c r="M847" s="46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</row>
    <row r="848">
      <c r="A848" s="44"/>
      <c r="B848" s="45"/>
      <c r="C848" s="45"/>
      <c r="D848" s="45"/>
      <c r="E848" s="45"/>
      <c r="F848" s="45"/>
      <c r="G848" s="75"/>
      <c r="H848" s="45"/>
      <c r="J848" s="45"/>
      <c r="K848" s="45"/>
      <c r="L848" s="21"/>
      <c r="M848" s="46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</row>
    <row r="849">
      <c r="A849" s="44"/>
      <c r="B849" s="45"/>
      <c r="C849" s="45"/>
      <c r="D849" s="45"/>
      <c r="E849" s="45"/>
      <c r="F849" s="45"/>
      <c r="G849" s="75"/>
      <c r="H849" s="45"/>
      <c r="J849" s="45"/>
      <c r="K849" s="45"/>
      <c r="L849" s="21"/>
      <c r="M849" s="46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</row>
    <row r="850">
      <c r="A850" s="44"/>
      <c r="B850" s="45"/>
      <c r="C850" s="45"/>
      <c r="D850" s="45"/>
      <c r="E850" s="45"/>
      <c r="F850" s="45"/>
      <c r="G850" s="75"/>
      <c r="H850" s="45"/>
      <c r="J850" s="45"/>
      <c r="K850" s="45"/>
      <c r="L850" s="21"/>
      <c r="M850" s="46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</row>
    <row r="851">
      <c r="A851" s="44"/>
      <c r="B851" s="45"/>
      <c r="C851" s="45"/>
      <c r="D851" s="45"/>
      <c r="E851" s="45"/>
      <c r="F851" s="45"/>
      <c r="G851" s="75"/>
      <c r="H851" s="45"/>
      <c r="J851" s="45"/>
      <c r="K851" s="45"/>
      <c r="L851" s="21"/>
      <c r="M851" s="46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</row>
    <row r="852">
      <c r="A852" s="44"/>
      <c r="B852" s="45"/>
      <c r="C852" s="45"/>
      <c r="D852" s="45"/>
      <c r="E852" s="45"/>
      <c r="F852" s="45"/>
      <c r="G852" s="75"/>
      <c r="H852" s="45"/>
      <c r="J852" s="45"/>
      <c r="K852" s="45"/>
      <c r="L852" s="21"/>
      <c r="M852" s="46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</row>
    <row r="853">
      <c r="A853" s="44"/>
      <c r="B853" s="45"/>
      <c r="C853" s="45"/>
      <c r="D853" s="45"/>
      <c r="E853" s="45"/>
      <c r="F853" s="45"/>
      <c r="G853" s="75"/>
      <c r="H853" s="45"/>
      <c r="J853" s="45"/>
      <c r="K853" s="45"/>
      <c r="L853" s="21"/>
      <c r="M853" s="46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</row>
    <row r="854">
      <c r="A854" s="44"/>
      <c r="B854" s="45"/>
      <c r="C854" s="45"/>
      <c r="D854" s="45"/>
      <c r="E854" s="45"/>
      <c r="F854" s="45"/>
      <c r="G854" s="75"/>
      <c r="H854" s="45"/>
      <c r="J854" s="45"/>
      <c r="K854" s="45"/>
      <c r="L854" s="21"/>
      <c r="M854" s="46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</row>
    <row r="855">
      <c r="A855" s="44"/>
      <c r="B855" s="45"/>
      <c r="C855" s="45"/>
      <c r="D855" s="45"/>
      <c r="E855" s="45"/>
      <c r="F855" s="45"/>
      <c r="G855" s="75"/>
      <c r="H855" s="45"/>
      <c r="J855" s="45"/>
      <c r="K855" s="45"/>
      <c r="L855" s="21"/>
      <c r="M855" s="46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</row>
    <row r="856">
      <c r="A856" s="44"/>
      <c r="B856" s="45"/>
      <c r="C856" s="45"/>
      <c r="D856" s="45"/>
      <c r="E856" s="45"/>
      <c r="F856" s="45"/>
      <c r="G856" s="75"/>
      <c r="H856" s="45"/>
      <c r="J856" s="45"/>
      <c r="K856" s="45"/>
      <c r="L856" s="21"/>
      <c r="M856" s="46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</row>
    <row r="857">
      <c r="A857" s="44"/>
      <c r="B857" s="45"/>
      <c r="C857" s="45"/>
      <c r="D857" s="45"/>
      <c r="E857" s="45"/>
      <c r="F857" s="45"/>
      <c r="G857" s="75"/>
      <c r="H857" s="45"/>
      <c r="J857" s="45"/>
      <c r="K857" s="45"/>
      <c r="L857" s="21"/>
      <c r="M857" s="46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</row>
    <row r="858">
      <c r="A858" s="44"/>
      <c r="B858" s="45"/>
      <c r="C858" s="45"/>
      <c r="D858" s="45"/>
      <c r="E858" s="45"/>
      <c r="F858" s="45"/>
      <c r="G858" s="75"/>
      <c r="H858" s="45"/>
      <c r="J858" s="45"/>
      <c r="K858" s="45"/>
      <c r="L858" s="21"/>
      <c r="M858" s="46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</row>
    <row r="859">
      <c r="A859" s="44"/>
      <c r="B859" s="45"/>
      <c r="C859" s="45"/>
      <c r="D859" s="45"/>
      <c r="E859" s="45"/>
      <c r="F859" s="45"/>
      <c r="G859" s="75"/>
      <c r="H859" s="45"/>
      <c r="J859" s="45"/>
      <c r="K859" s="45"/>
      <c r="L859" s="21"/>
      <c r="M859" s="46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</row>
    <row r="860">
      <c r="A860" s="44"/>
      <c r="B860" s="45"/>
      <c r="C860" s="45"/>
      <c r="D860" s="45"/>
      <c r="E860" s="45"/>
      <c r="F860" s="45"/>
      <c r="G860" s="75"/>
      <c r="H860" s="45"/>
      <c r="J860" s="45"/>
      <c r="K860" s="45"/>
      <c r="L860" s="21"/>
      <c r="M860" s="46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</row>
    <row r="861">
      <c r="A861" s="44"/>
      <c r="B861" s="45"/>
      <c r="C861" s="45"/>
      <c r="D861" s="45"/>
      <c r="E861" s="45"/>
      <c r="F861" s="45"/>
      <c r="G861" s="75"/>
      <c r="H861" s="45"/>
      <c r="J861" s="45"/>
      <c r="K861" s="45"/>
      <c r="L861" s="21"/>
      <c r="M861" s="46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</row>
    <row r="862">
      <c r="A862" s="44"/>
      <c r="B862" s="45"/>
      <c r="C862" s="45"/>
      <c r="D862" s="45"/>
      <c r="E862" s="45"/>
      <c r="F862" s="45"/>
      <c r="G862" s="75"/>
      <c r="H862" s="45"/>
      <c r="J862" s="45"/>
      <c r="K862" s="45"/>
      <c r="L862" s="21"/>
      <c r="M862" s="46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</row>
    <row r="863">
      <c r="A863" s="44"/>
      <c r="B863" s="45"/>
      <c r="C863" s="45"/>
      <c r="D863" s="45"/>
      <c r="E863" s="45"/>
      <c r="F863" s="45"/>
      <c r="G863" s="75"/>
      <c r="H863" s="45"/>
      <c r="J863" s="45"/>
      <c r="K863" s="45"/>
      <c r="L863" s="21"/>
      <c r="M863" s="46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</row>
    <row r="864">
      <c r="A864" s="44"/>
      <c r="B864" s="45"/>
      <c r="C864" s="45"/>
      <c r="D864" s="45"/>
      <c r="E864" s="45"/>
      <c r="F864" s="45"/>
      <c r="G864" s="75"/>
      <c r="H864" s="45"/>
      <c r="J864" s="45"/>
      <c r="K864" s="45"/>
      <c r="L864" s="21"/>
      <c r="M864" s="46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</row>
    <row r="865">
      <c r="A865" s="44"/>
      <c r="B865" s="45"/>
      <c r="C865" s="45"/>
      <c r="D865" s="45"/>
      <c r="E865" s="45"/>
      <c r="F865" s="45"/>
      <c r="G865" s="75"/>
      <c r="H865" s="45"/>
      <c r="J865" s="45"/>
      <c r="K865" s="45"/>
      <c r="L865" s="21"/>
      <c r="M865" s="46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</row>
    <row r="866">
      <c r="A866" s="44"/>
      <c r="B866" s="45"/>
      <c r="C866" s="45"/>
      <c r="D866" s="45"/>
      <c r="E866" s="45"/>
      <c r="F866" s="45"/>
      <c r="G866" s="75"/>
      <c r="H866" s="45"/>
      <c r="J866" s="45"/>
      <c r="K866" s="45"/>
      <c r="L866" s="21"/>
      <c r="M866" s="46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</row>
    <row r="867">
      <c r="A867" s="44"/>
      <c r="B867" s="45"/>
      <c r="C867" s="45"/>
      <c r="D867" s="45"/>
      <c r="E867" s="45"/>
      <c r="F867" s="45"/>
      <c r="G867" s="75"/>
      <c r="H867" s="45"/>
      <c r="J867" s="45"/>
      <c r="K867" s="45"/>
      <c r="L867" s="21"/>
      <c r="M867" s="46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</row>
    <row r="868">
      <c r="A868" s="44"/>
      <c r="B868" s="45"/>
      <c r="C868" s="45"/>
      <c r="D868" s="45"/>
      <c r="E868" s="45"/>
      <c r="F868" s="45"/>
      <c r="G868" s="75"/>
      <c r="H868" s="45"/>
      <c r="J868" s="45"/>
      <c r="K868" s="45"/>
      <c r="L868" s="21"/>
      <c r="M868" s="46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</row>
    <row r="869">
      <c r="A869" s="44"/>
      <c r="B869" s="45"/>
      <c r="C869" s="45"/>
      <c r="D869" s="45"/>
      <c r="E869" s="45"/>
      <c r="F869" s="45"/>
      <c r="G869" s="75"/>
      <c r="H869" s="45"/>
      <c r="J869" s="45"/>
      <c r="K869" s="45"/>
      <c r="L869" s="21"/>
      <c r="M869" s="46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</row>
    <row r="870">
      <c r="A870" s="44"/>
      <c r="B870" s="45"/>
      <c r="C870" s="45"/>
      <c r="D870" s="45"/>
      <c r="E870" s="45"/>
      <c r="F870" s="45"/>
      <c r="G870" s="75"/>
      <c r="H870" s="45"/>
      <c r="J870" s="45"/>
      <c r="K870" s="45"/>
      <c r="L870" s="21"/>
      <c r="M870" s="46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</row>
    <row r="871">
      <c r="A871" s="44"/>
      <c r="B871" s="45"/>
      <c r="C871" s="45"/>
      <c r="D871" s="45"/>
      <c r="E871" s="45"/>
      <c r="F871" s="45"/>
      <c r="G871" s="75"/>
      <c r="H871" s="45"/>
      <c r="J871" s="45"/>
      <c r="K871" s="45"/>
      <c r="L871" s="21"/>
      <c r="M871" s="46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</row>
    <row r="872">
      <c r="A872" s="44"/>
      <c r="B872" s="45"/>
      <c r="C872" s="45"/>
      <c r="D872" s="45"/>
      <c r="E872" s="45"/>
      <c r="F872" s="45"/>
      <c r="G872" s="75"/>
      <c r="H872" s="45"/>
      <c r="J872" s="45"/>
      <c r="K872" s="45"/>
      <c r="L872" s="21"/>
      <c r="M872" s="46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</row>
    <row r="873">
      <c r="A873" s="44"/>
      <c r="B873" s="45"/>
      <c r="C873" s="45"/>
      <c r="D873" s="45"/>
      <c r="E873" s="45"/>
      <c r="F873" s="45"/>
      <c r="G873" s="75"/>
      <c r="H873" s="45"/>
      <c r="J873" s="45"/>
      <c r="K873" s="45"/>
      <c r="L873" s="21"/>
      <c r="M873" s="46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</row>
    <row r="874">
      <c r="A874" s="44"/>
      <c r="B874" s="45"/>
      <c r="C874" s="45"/>
      <c r="D874" s="45"/>
      <c r="E874" s="45"/>
      <c r="F874" s="45"/>
      <c r="G874" s="75"/>
      <c r="H874" s="45"/>
      <c r="J874" s="45"/>
      <c r="K874" s="45"/>
      <c r="L874" s="21"/>
      <c r="M874" s="46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</row>
    <row r="875">
      <c r="A875" s="44"/>
      <c r="B875" s="45"/>
      <c r="C875" s="45"/>
      <c r="D875" s="45"/>
      <c r="E875" s="45"/>
      <c r="F875" s="45"/>
      <c r="G875" s="75"/>
      <c r="H875" s="45"/>
      <c r="J875" s="45"/>
      <c r="K875" s="45"/>
      <c r="L875" s="21"/>
      <c r="M875" s="46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</row>
    <row r="876">
      <c r="A876" s="44"/>
      <c r="B876" s="45"/>
      <c r="C876" s="45"/>
      <c r="D876" s="45"/>
      <c r="E876" s="45"/>
      <c r="F876" s="45"/>
      <c r="G876" s="75"/>
      <c r="H876" s="45"/>
      <c r="J876" s="45"/>
      <c r="K876" s="45"/>
      <c r="L876" s="21"/>
      <c r="M876" s="46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</row>
    <row r="877">
      <c r="A877" s="44"/>
      <c r="B877" s="45"/>
      <c r="C877" s="45"/>
      <c r="D877" s="45"/>
      <c r="E877" s="45"/>
      <c r="F877" s="45"/>
      <c r="G877" s="75"/>
      <c r="H877" s="45"/>
      <c r="J877" s="45"/>
      <c r="K877" s="45"/>
      <c r="L877" s="21"/>
      <c r="M877" s="46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</row>
    <row r="878">
      <c r="A878" s="44"/>
      <c r="B878" s="45"/>
      <c r="C878" s="45"/>
      <c r="D878" s="45"/>
      <c r="E878" s="45"/>
      <c r="F878" s="45"/>
      <c r="G878" s="75"/>
      <c r="H878" s="45"/>
      <c r="J878" s="45"/>
      <c r="K878" s="45"/>
      <c r="L878" s="21"/>
      <c r="M878" s="46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</row>
    <row r="879">
      <c r="A879" s="44"/>
      <c r="B879" s="45"/>
      <c r="C879" s="45"/>
      <c r="D879" s="45"/>
      <c r="E879" s="45"/>
      <c r="F879" s="45"/>
      <c r="G879" s="75"/>
      <c r="H879" s="45"/>
      <c r="J879" s="45"/>
      <c r="K879" s="45"/>
      <c r="L879" s="21"/>
      <c r="M879" s="46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</row>
    <row r="880">
      <c r="A880" s="44"/>
      <c r="B880" s="45"/>
      <c r="C880" s="45"/>
      <c r="D880" s="45"/>
      <c r="E880" s="45"/>
      <c r="F880" s="45"/>
      <c r="G880" s="75"/>
      <c r="H880" s="45"/>
      <c r="J880" s="45"/>
      <c r="K880" s="45"/>
      <c r="L880" s="21"/>
      <c r="M880" s="46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</row>
    <row r="881">
      <c r="A881" s="44"/>
      <c r="B881" s="45"/>
      <c r="C881" s="45"/>
      <c r="D881" s="45"/>
      <c r="E881" s="45"/>
      <c r="F881" s="45"/>
      <c r="G881" s="75"/>
      <c r="H881" s="45"/>
      <c r="J881" s="45"/>
      <c r="K881" s="45"/>
      <c r="L881" s="21"/>
      <c r="M881" s="46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</row>
    <row r="882">
      <c r="A882" s="44"/>
      <c r="B882" s="45"/>
      <c r="C882" s="45"/>
      <c r="D882" s="45"/>
      <c r="E882" s="45"/>
      <c r="F882" s="45"/>
      <c r="G882" s="75"/>
      <c r="H882" s="45"/>
      <c r="J882" s="45"/>
      <c r="K882" s="45"/>
      <c r="L882" s="21"/>
      <c r="M882" s="46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</row>
    <row r="883">
      <c r="A883" s="44"/>
      <c r="B883" s="45"/>
      <c r="C883" s="45"/>
      <c r="D883" s="45"/>
      <c r="E883" s="45"/>
      <c r="F883" s="45"/>
      <c r="G883" s="75"/>
      <c r="H883" s="45"/>
      <c r="J883" s="45"/>
      <c r="K883" s="45"/>
      <c r="L883" s="21"/>
      <c r="M883" s="46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</row>
    <row r="884">
      <c r="A884" s="44"/>
      <c r="B884" s="45"/>
      <c r="C884" s="45"/>
      <c r="D884" s="45"/>
      <c r="E884" s="45"/>
      <c r="F884" s="45"/>
      <c r="G884" s="75"/>
      <c r="H884" s="45"/>
      <c r="J884" s="45"/>
      <c r="K884" s="45"/>
      <c r="L884" s="21"/>
      <c r="M884" s="46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</row>
    <row r="885">
      <c r="A885" s="44"/>
      <c r="B885" s="45"/>
      <c r="C885" s="45"/>
      <c r="D885" s="45"/>
      <c r="E885" s="45"/>
      <c r="F885" s="45"/>
      <c r="G885" s="75"/>
      <c r="H885" s="45"/>
      <c r="J885" s="45"/>
      <c r="K885" s="45"/>
      <c r="L885" s="21"/>
      <c r="M885" s="46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</row>
    <row r="886">
      <c r="A886" s="44"/>
      <c r="B886" s="45"/>
      <c r="C886" s="45"/>
      <c r="D886" s="45"/>
      <c r="E886" s="45"/>
      <c r="F886" s="45"/>
      <c r="G886" s="75"/>
      <c r="H886" s="45"/>
      <c r="J886" s="45"/>
      <c r="K886" s="45"/>
      <c r="L886" s="21"/>
      <c r="M886" s="46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</row>
    <row r="887">
      <c r="A887" s="44"/>
      <c r="B887" s="45"/>
      <c r="C887" s="45"/>
      <c r="D887" s="45"/>
      <c r="E887" s="45"/>
      <c r="F887" s="45"/>
      <c r="G887" s="75"/>
      <c r="H887" s="45"/>
      <c r="J887" s="45"/>
      <c r="K887" s="45"/>
      <c r="L887" s="21"/>
      <c r="M887" s="46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</row>
    <row r="888">
      <c r="A888" s="44"/>
      <c r="B888" s="45"/>
      <c r="C888" s="45"/>
      <c r="D888" s="45"/>
      <c r="E888" s="45"/>
      <c r="F888" s="45"/>
      <c r="G888" s="75"/>
      <c r="H888" s="45"/>
      <c r="J888" s="45"/>
      <c r="K888" s="45"/>
      <c r="L888" s="21"/>
      <c r="M888" s="46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</row>
    <row r="889">
      <c r="A889" s="44"/>
      <c r="B889" s="45"/>
      <c r="C889" s="45"/>
      <c r="D889" s="45"/>
      <c r="E889" s="45"/>
      <c r="F889" s="45"/>
      <c r="G889" s="75"/>
      <c r="H889" s="45"/>
      <c r="J889" s="45"/>
      <c r="K889" s="45"/>
      <c r="L889" s="21"/>
      <c r="M889" s="46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</row>
    <row r="890">
      <c r="A890" s="44"/>
      <c r="B890" s="45"/>
      <c r="C890" s="45"/>
      <c r="D890" s="45"/>
      <c r="E890" s="45"/>
      <c r="F890" s="45"/>
      <c r="G890" s="75"/>
      <c r="H890" s="45"/>
      <c r="J890" s="45"/>
      <c r="K890" s="45"/>
      <c r="L890" s="21"/>
      <c r="M890" s="46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</row>
    <row r="891">
      <c r="A891" s="44"/>
      <c r="B891" s="45"/>
      <c r="C891" s="45"/>
      <c r="D891" s="45"/>
      <c r="E891" s="45"/>
      <c r="F891" s="45"/>
      <c r="G891" s="75"/>
      <c r="H891" s="45"/>
      <c r="J891" s="45"/>
      <c r="K891" s="45"/>
      <c r="L891" s="21"/>
      <c r="M891" s="46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</row>
    <row r="892">
      <c r="A892" s="44"/>
      <c r="B892" s="45"/>
      <c r="C892" s="45"/>
      <c r="D892" s="45"/>
      <c r="E892" s="45"/>
      <c r="F892" s="45"/>
      <c r="G892" s="75"/>
      <c r="H892" s="45"/>
      <c r="J892" s="45"/>
      <c r="K892" s="45"/>
      <c r="L892" s="21"/>
      <c r="M892" s="46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</row>
    <row r="893">
      <c r="A893" s="44"/>
      <c r="B893" s="45"/>
      <c r="C893" s="45"/>
      <c r="D893" s="45"/>
      <c r="E893" s="45"/>
      <c r="F893" s="45"/>
      <c r="G893" s="75"/>
      <c r="H893" s="45"/>
      <c r="J893" s="45"/>
      <c r="K893" s="45"/>
      <c r="L893" s="21"/>
      <c r="M893" s="46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</row>
    <row r="894">
      <c r="A894" s="44"/>
      <c r="B894" s="45"/>
      <c r="C894" s="45"/>
      <c r="D894" s="45"/>
      <c r="E894" s="45"/>
      <c r="F894" s="45"/>
      <c r="G894" s="75"/>
      <c r="H894" s="45"/>
      <c r="J894" s="45"/>
      <c r="K894" s="45"/>
      <c r="L894" s="21"/>
      <c r="M894" s="46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</row>
    <row r="895">
      <c r="A895" s="44"/>
      <c r="B895" s="45"/>
      <c r="C895" s="45"/>
      <c r="D895" s="45"/>
      <c r="E895" s="45"/>
      <c r="F895" s="45"/>
      <c r="G895" s="75"/>
      <c r="H895" s="45"/>
      <c r="J895" s="45"/>
      <c r="K895" s="45"/>
      <c r="L895" s="21"/>
      <c r="M895" s="46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</row>
    <row r="896">
      <c r="A896" s="44"/>
      <c r="B896" s="45"/>
      <c r="C896" s="45"/>
      <c r="D896" s="45"/>
      <c r="E896" s="45"/>
      <c r="F896" s="45"/>
      <c r="G896" s="75"/>
      <c r="H896" s="45"/>
      <c r="J896" s="45"/>
      <c r="K896" s="45"/>
      <c r="L896" s="21"/>
      <c r="M896" s="46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</row>
    <row r="897">
      <c r="A897" s="44"/>
      <c r="B897" s="45"/>
      <c r="C897" s="45"/>
      <c r="D897" s="45"/>
      <c r="E897" s="45"/>
      <c r="F897" s="45"/>
      <c r="G897" s="75"/>
      <c r="H897" s="45"/>
      <c r="J897" s="45"/>
      <c r="K897" s="45"/>
      <c r="L897" s="21"/>
      <c r="M897" s="46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</row>
    <row r="898">
      <c r="A898" s="44"/>
      <c r="B898" s="45"/>
      <c r="C898" s="45"/>
      <c r="D898" s="45"/>
      <c r="E898" s="45"/>
      <c r="F898" s="45"/>
      <c r="G898" s="75"/>
      <c r="H898" s="45"/>
      <c r="J898" s="45"/>
      <c r="K898" s="45"/>
      <c r="L898" s="21"/>
      <c r="M898" s="46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</row>
    <row r="899">
      <c r="A899" s="44"/>
      <c r="B899" s="45"/>
      <c r="C899" s="45"/>
      <c r="D899" s="45"/>
      <c r="E899" s="45"/>
      <c r="F899" s="45"/>
      <c r="G899" s="75"/>
      <c r="H899" s="45"/>
      <c r="J899" s="45"/>
      <c r="K899" s="45"/>
      <c r="L899" s="21"/>
      <c r="M899" s="46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</row>
    <row r="900">
      <c r="A900" s="44"/>
      <c r="B900" s="45"/>
      <c r="C900" s="45"/>
      <c r="D900" s="45"/>
      <c r="E900" s="45"/>
      <c r="F900" s="45"/>
      <c r="G900" s="75"/>
      <c r="H900" s="45"/>
      <c r="J900" s="45"/>
      <c r="K900" s="45"/>
      <c r="L900" s="21"/>
      <c r="M900" s="46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</row>
    <row r="901">
      <c r="A901" s="44"/>
      <c r="B901" s="45"/>
      <c r="C901" s="45"/>
      <c r="D901" s="45"/>
      <c r="E901" s="45"/>
      <c r="F901" s="45"/>
      <c r="G901" s="75"/>
      <c r="H901" s="45"/>
      <c r="J901" s="45"/>
      <c r="K901" s="45"/>
      <c r="L901" s="21"/>
      <c r="M901" s="46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</row>
    <row r="902">
      <c r="A902" s="44"/>
      <c r="B902" s="45"/>
      <c r="C902" s="45"/>
      <c r="D902" s="45"/>
      <c r="E902" s="45"/>
      <c r="F902" s="45"/>
      <c r="G902" s="75"/>
      <c r="H902" s="45"/>
      <c r="J902" s="45"/>
      <c r="K902" s="45"/>
      <c r="L902" s="21"/>
      <c r="M902" s="46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</row>
    <row r="903">
      <c r="A903" s="44"/>
      <c r="B903" s="45"/>
      <c r="C903" s="45"/>
      <c r="D903" s="45"/>
      <c r="E903" s="45"/>
      <c r="F903" s="45"/>
      <c r="G903" s="75"/>
      <c r="H903" s="45"/>
      <c r="J903" s="45"/>
      <c r="K903" s="45"/>
      <c r="L903" s="21"/>
      <c r="M903" s="46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</row>
    <row r="904">
      <c r="A904" s="44"/>
      <c r="B904" s="45"/>
      <c r="C904" s="45"/>
      <c r="D904" s="45"/>
      <c r="E904" s="45"/>
      <c r="F904" s="45"/>
      <c r="G904" s="75"/>
      <c r="H904" s="45"/>
      <c r="J904" s="45"/>
      <c r="K904" s="45"/>
      <c r="L904" s="21"/>
      <c r="M904" s="46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</row>
    <row r="905">
      <c r="A905" s="44"/>
      <c r="B905" s="45"/>
      <c r="C905" s="45"/>
      <c r="D905" s="45"/>
      <c r="E905" s="45"/>
      <c r="F905" s="45"/>
      <c r="G905" s="75"/>
      <c r="H905" s="45"/>
      <c r="J905" s="45"/>
      <c r="K905" s="45"/>
      <c r="L905" s="21"/>
      <c r="M905" s="46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</row>
    <row r="906">
      <c r="A906" s="44"/>
      <c r="B906" s="45"/>
      <c r="C906" s="45"/>
      <c r="D906" s="45"/>
      <c r="E906" s="45"/>
      <c r="F906" s="45"/>
      <c r="G906" s="75"/>
      <c r="H906" s="45"/>
      <c r="J906" s="45"/>
      <c r="K906" s="45"/>
      <c r="L906" s="21"/>
      <c r="M906" s="46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</row>
    <row r="907">
      <c r="A907" s="44"/>
      <c r="B907" s="45"/>
      <c r="C907" s="45"/>
      <c r="D907" s="45"/>
      <c r="E907" s="45"/>
      <c r="F907" s="45"/>
      <c r="G907" s="75"/>
      <c r="H907" s="45"/>
      <c r="J907" s="45"/>
      <c r="K907" s="45"/>
      <c r="L907" s="21"/>
      <c r="M907" s="46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</row>
    <row r="908">
      <c r="A908" s="44"/>
      <c r="B908" s="45"/>
      <c r="C908" s="45"/>
      <c r="D908" s="45"/>
      <c r="E908" s="45"/>
      <c r="F908" s="45"/>
      <c r="G908" s="75"/>
      <c r="H908" s="45"/>
      <c r="J908" s="45"/>
      <c r="K908" s="45"/>
      <c r="L908" s="21"/>
      <c r="M908" s="46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</row>
    <row r="909">
      <c r="A909" s="44"/>
      <c r="B909" s="45"/>
      <c r="C909" s="45"/>
      <c r="D909" s="45"/>
      <c r="E909" s="45"/>
      <c r="F909" s="45"/>
      <c r="G909" s="75"/>
      <c r="H909" s="45"/>
      <c r="J909" s="45"/>
      <c r="K909" s="45"/>
      <c r="L909" s="21"/>
      <c r="M909" s="46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</row>
    <row r="910">
      <c r="A910" s="44"/>
      <c r="B910" s="45"/>
      <c r="C910" s="45"/>
      <c r="D910" s="45"/>
      <c r="E910" s="45"/>
      <c r="F910" s="45"/>
      <c r="G910" s="75"/>
      <c r="H910" s="45"/>
      <c r="J910" s="45"/>
      <c r="K910" s="45"/>
      <c r="L910" s="21"/>
      <c r="M910" s="46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</row>
    <row r="911">
      <c r="A911" s="44"/>
      <c r="B911" s="45"/>
      <c r="C911" s="45"/>
      <c r="D911" s="45"/>
      <c r="E911" s="45"/>
      <c r="F911" s="45"/>
      <c r="G911" s="75"/>
      <c r="H911" s="45"/>
      <c r="J911" s="45"/>
      <c r="K911" s="45"/>
      <c r="L911" s="21"/>
      <c r="M911" s="46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</row>
    <row r="912">
      <c r="A912" s="44"/>
      <c r="B912" s="45"/>
      <c r="C912" s="45"/>
      <c r="D912" s="45"/>
      <c r="E912" s="45"/>
      <c r="F912" s="45"/>
      <c r="G912" s="75"/>
      <c r="H912" s="45"/>
      <c r="J912" s="45"/>
      <c r="K912" s="45"/>
      <c r="L912" s="21"/>
      <c r="M912" s="46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</row>
    <row r="913">
      <c r="A913" s="44"/>
      <c r="B913" s="45"/>
      <c r="C913" s="45"/>
      <c r="D913" s="45"/>
      <c r="E913" s="45"/>
      <c r="F913" s="45"/>
      <c r="G913" s="75"/>
      <c r="H913" s="45"/>
      <c r="J913" s="45"/>
      <c r="K913" s="45"/>
      <c r="L913" s="21"/>
      <c r="M913" s="46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</row>
    <row r="914">
      <c r="A914" s="44"/>
      <c r="B914" s="45"/>
      <c r="C914" s="45"/>
      <c r="D914" s="45"/>
      <c r="E914" s="45"/>
      <c r="F914" s="45"/>
      <c r="G914" s="75"/>
      <c r="H914" s="45"/>
      <c r="J914" s="45"/>
      <c r="K914" s="45"/>
      <c r="L914" s="21"/>
      <c r="M914" s="46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</row>
    <row r="915">
      <c r="A915" s="44"/>
      <c r="B915" s="45"/>
      <c r="C915" s="45"/>
      <c r="D915" s="45"/>
      <c r="E915" s="45"/>
      <c r="F915" s="45"/>
      <c r="G915" s="75"/>
      <c r="H915" s="45"/>
      <c r="J915" s="45"/>
      <c r="K915" s="45"/>
      <c r="L915" s="21"/>
      <c r="M915" s="46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</row>
    <row r="916">
      <c r="A916" s="44"/>
      <c r="B916" s="45"/>
      <c r="C916" s="45"/>
      <c r="D916" s="45"/>
      <c r="E916" s="45"/>
      <c r="F916" s="45"/>
      <c r="G916" s="75"/>
      <c r="H916" s="45"/>
      <c r="J916" s="45"/>
      <c r="K916" s="45"/>
      <c r="L916" s="21"/>
      <c r="M916" s="46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</row>
    <row r="917">
      <c r="A917" s="44"/>
      <c r="B917" s="45"/>
      <c r="C917" s="45"/>
      <c r="D917" s="45"/>
      <c r="E917" s="45"/>
      <c r="F917" s="45"/>
      <c r="G917" s="75"/>
      <c r="H917" s="45"/>
      <c r="J917" s="45"/>
      <c r="K917" s="45"/>
      <c r="L917" s="21"/>
      <c r="M917" s="46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</row>
    <row r="918">
      <c r="A918" s="44"/>
      <c r="B918" s="45"/>
      <c r="C918" s="45"/>
      <c r="D918" s="45"/>
      <c r="E918" s="45"/>
      <c r="F918" s="45"/>
      <c r="G918" s="75"/>
      <c r="H918" s="45"/>
      <c r="J918" s="45"/>
      <c r="K918" s="45"/>
      <c r="L918" s="21"/>
      <c r="M918" s="46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</row>
    <row r="919">
      <c r="A919" s="44"/>
      <c r="B919" s="45"/>
      <c r="C919" s="45"/>
      <c r="D919" s="45"/>
      <c r="E919" s="45"/>
      <c r="F919" s="45"/>
      <c r="G919" s="75"/>
      <c r="H919" s="45"/>
      <c r="J919" s="45"/>
      <c r="K919" s="45"/>
      <c r="L919" s="21"/>
      <c r="M919" s="46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</row>
    <row r="920">
      <c r="A920" s="44"/>
      <c r="B920" s="45"/>
      <c r="C920" s="45"/>
      <c r="D920" s="45"/>
      <c r="E920" s="45"/>
      <c r="F920" s="45"/>
      <c r="G920" s="75"/>
      <c r="H920" s="45"/>
      <c r="J920" s="45"/>
      <c r="K920" s="45"/>
      <c r="L920" s="21"/>
      <c r="M920" s="46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</row>
    <row r="921">
      <c r="A921" s="44"/>
      <c r="B921" s="45"/>
      <c r="C921" s="45"/>
      <c r="D921" s="45"/>
      <c r="E921" s="45"/>
      <c r="F921" s="45"/>
      <c r="G921" s="75"/>
      <c r="H921" s="45"/>
      <c r="J921" s="45"/>
      <c r="K921" s="45"/>
      <c r="L921" s="21"/>
      <c r="M921" s="46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</row>
    <row r="922">
      <c r="A922" s="44"/>
      <c r="B922" s="45"/>
      <c r="C922" s="45"/>
      <c r="D922" s="45"/>
      <c r="E922" s="45"/>
      <c r="F922" s="45"/>
      <c r="G922" s="75"/>
      <c r="H922" s="45"/>
      <c r="J922" s="45"/>
      <c r="K922" s="45"/>
      <c r="L922" s="21"/>
      <c r="M922" s="46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</row>
    <row r="923">
      <c r="A923" s="44"/>
      <c r="B923" s="45"/>
      <c r="C923" s="45"/>
      <c r="D923" s="45"/>
      <c r="E923" s="45"/>
      <c r="F923" s="45"/>
      <c r="G923" s="75"/>
      <c r="H923" s="45"/>
      <c r="J923" s="45"/>
      <c r="K923" s="45"/>
      <c r="L923" s="21"/>
      <c r="M923" s="46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</row>
    <row r="924">
      <c r="A924" s="44"/>
      <c r="B924" s="45"/>
      <c r="C924" s="45"/>
      <c r="D924" s="45"/>
      <c r="E924" s="45"/>
      <c r="F924" s="45"/>
      <c r="G924" s="75"/>
      <c r="H924" s="45"/>
      <c r="J924" s="45"/>
      <c r="K924" s="45"/>
      <c r="L924" s="21"/>
      <c r="M924" s="46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</row>
    <row r="925">
      <c r="A925" s="44"/>
      <c r="B925" s="45"/>
      <c r="C925" s="45"/>
      <c r="D925" s="45"/>
      <c r="E925" s="45"/>
      <c r="F925" s="45"/>
      <c r="G925" s="75"/>
      <c r="H925" s="45"/>
      <c r="J925" s="45"/>
      <c r="K925" s="45"/>
      <c r="L925" s="21"/>
      <c r="M925" s="46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</row>
    <row r="926">
      <c r="A926" s="44"/>
      <c r="B926" s="45"/>
      <c r="C926" s="45"/>
      <c r="D926" s="45"/>
      <c r="E926" s="45"/>
      <c r="F926" s="45"/>
      <c r="G926" s="75"/>
      <c r="H926" s="45"/>
      <c r="J926" s="45"/>
      <c r="K926" s="45"/>
      <c r="L926" s="21"/>
      <c r="M926" s="46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</row>
    <row r="927">
      <c r="A927" s="44"/>
      <c r="B927" s="45"/>
      <c r="C927" s="45"/>
      <c r="D927" s="45"/>
      <c r="E927" s="45"/>
      <c r="F927" s="45"/>
      <c r="G927" s="75"/>
      <c r="H927" s="45"/>
      <c r="J927" s="45"/>
      <c r="K927" s="45"/>
      <c r="L927" s="21"/>
      <c r="M927" s="46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</row>
    <row r="928">
      <c r="A928" s="44"/>
      <c r="B928" s="45"/>
      <c r="C928" s="45"/>
      <c r="D928" s="45"/>
      <c r="E928" s="45"/>
      <c r="F928" s="45"/>
      <c r="G928" s="75"/>
      <c r="H928" s="45"/>
      <c r="J928" s="45"/>
      <c r="K928" s="45"/>
      <c r="L928" s="21"/>
      <c r="M928" s="46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</row>
    <row r="929">
      <c r="A929" s="44"/>
      <c r="B929" s="45"/>
      <c r="C929" s="45"/>
      <c r="D929" s="45"/>
      <c r="E929" s="45"/>
      <c r="F929" s="45"/>
      <c r="G929" s="75"/>
      <c r="H929" s="45"/>
      <c r="J929" s="45"/>
      <c r="K929" s="45"/>
      <c r="L929" s="21"/>
      <c r="M929" s="46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</row>
    <row r="930">
      <c r="A930" s="44"/>
      <c r="B930" s="45"/>
      <c r="C930" s="45"/>
      <c r="D930" s="45"/>
      <c r="E930" s="45"/>
      <c r="F930" s="45"/>
      <c r="G930" s="75"/>
      <c r="H930" s="45"/>
      <c r="J930" s="45"/>
      <c r="K930" s="45"/>
      <c r="L930" s="21"/>
      <c r="M930" s="46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</row>
    <row r="931">
      <c r="A931" s="44"/>
      <c r="B931" s="45"/>
      <c r="C931" s="45"/>
      <c r="D931" s="45"/>
      <c r="E931" s="45"/>
      <c r="F931" s="45"/>
      <c r="G931" s="75"/>
      <c r="H931" s="45"/>
      <c r="J931" s="45"/>
      <c r="K931" s="45"/>
      <c r="L931" s="21"/>
      <c r="M931" s="46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</row>
    <row r="932">
      <c r="A932" s="44"/>
      <c r="B932" s="45"/>
      <c r="C932" s="45"/>
      <c r="D932" s="45"/>
      <c r="E932" s="45"/>
      <c r="F932" s="45"/>
      <c r="G932" s="75"/>
      <c r="H932" s="45"/>
      <c r="J932" s="45"/>
      <c r="K932" s="45"/>
      <c r="L932" s="21"/>
      <c r="M932" s="46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</row>
    <row r="933">
      <c r="A933" s="44"/>
      <c r="B933" s="45"/>
      <c r="C933" s="45"/>
      <c r="D933" s="45"/>
      <c r="E933" s="45"/>
      <c r="F933" s="45"/>
      <c r="G933" s="75"/>
      <c r="H933" s="45"/>
      <c r="J933" s="45"/>
      <c r="K933" s="45"/>
      <c r="L933" s="21"/>
      <c r="M933" s="46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</row>
    <row r="934">
      <c r="A934" s="44"/>
      <c r="B934" s="45"/>
      <c r="C934" s="45"/>
      <c r="D934" s="45"/>
      <c r="E934" s="45"/>
      <c r="F934" s="45"/>
      <c r="G934" s="75"/>
      <c r="H934" s="45"/>
      <c r="J934" s="45"/>
      <c r="K934" s="45"/>
      <c r="L934" s="21"/>
      <c r="M934" s="46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</row>
    <row r="935">
      <c r="A935" s="44"/>
      <c r="B935" s="45"/>
      <c r="C935" s="45"/>
      <c r="D935" s="45"/>
      <c r="E935" s="45"/>
      <c r="F935" s="45"/>
      <c r="G935" s="75"/>
      <c r="H935" s="45"/>
      <c r="J935" s="45"/>
      <c r="K935" s="45"/>
      <c r="L935" s="21"/>
      <c r="M935" s="46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</row>
    <row r="936">
      <c r="A936" s="44"/>
      <c r="B936" s="45"/>
      <c r="C936" s="45"/>
      <c r="D936" s="45"/>
      <c r="E936" s="45"/>
      <c r="F936" s="45"/>
      <c r="G936" s="75"/>
      <c r="H936" s="45"/>
      <c r="J936" s="45"/>
      <c r="K936" s="45"/>
      <c r="L936" s="21"/>
      <c r="M936" s="46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</row>
    <row r="937">
      <c r="A937" s="44"/>
      <c r="B937" s="45"/>
      <c r="C937" s="45"/>
      <c r="D937" s="45"/>
      <c r="E937" s="45"/>
      <c r="F937" s="45"/>
      <c r="G937" s="75"/>
      <c r="H937" s="45"/>
      <c r="J937" s="45"/>
      <c r="K937" s="45"/>
      <c r="L937" s="21"/>
      <c r="M937" s="46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</row>
    <row r="938">
      <c r="A938" s="44"/>
      <c r="B938" s="45"/>
      <c r="C938" s="45"/>
      <c r="D938" s="45"/>
      <c r="E938" s="45"/>
      <c r="F938" s="45"/>
      <c r="G938" s="75"/>
      <c r="H938" s="45"/>
      <c r="J938" s="45"/>
      <c r="K938" s="45"/>
      <c r="L938" s="21"/>
      <c r="M938" s="46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</row>
    <row r="939">
      <c r="A939" s="44"/>
      <c r="B939" s="45"/>
      <c r="C939" s="45"/>
      <c r="D939" s="45"/>
      <c r="E939" s="45"/>
      <c r="F939" s="45"/>
      <c r="G939" s="75"/>
      <c r="H939" s="45"/>
      <c r="J939" s="45"/>
      <c r="K939" s="45"/>
      <c r="L939" s="21"/>
      <c r="M939" s="46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</row>
    <row r="940">
      <c r="A940" s="44"/>
      <c r="B940" s="45"/>
      <c r="C940" s="45"/>
      <c r="D940" s="45"/>
      <c r="E940" s="45"/>
      <c r="F940" s="45"/>
      <c r="G940" s="75"/>
      <c r="H940" s="45"/>
      <c r="J940" s="45"/>
      <c r="K940" s="45"/>
      <c r="L940" s="21"/>
      <c r="M940" s="46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</row>
    <row r="941">
      <c r="A941" s="44"/>
      <c r="B941" s="45"/>
      <c r="C941" s="45"/>
      <c r="D941" s="45"/>
      <c r="E941" s="45"/>
      <c r="F941" s="45"/>
      <c r="G941" s="75"/>
      <c r="H941" s="45"/>
      <c r="J941" s="45"/>
      <c r="K941" s="45"/>
      <c r="L941" s="21"/>
      <c r="M941" s="46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</row>
    <row r="942">
      <c r="A942" s="44"/>
      <c r="B942" s="45"/>
      <c r="C942" s="45"/>
      <c r="D942" s="45"/>
      <c r="E942" s="45"/>
      <c r="F942" s="45"/>
      <c r="G942" s="75"/>
      <c r="H942" s="45"/>
      <c r="J942" s="45"/>
      <c r="K942" s="45"/>
      <c r="L942" s="21"/>
      <c r="M942" s="46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</row>
    <row r="943">
      <c r="A943" s="44"/>
      <c r="B943" s="45"/>
      <c r="C943" s="45"/>
      <c r="D943" s="45"/>
      <c r="E943" s="45"/>
      <c r="F943" s="45"/>
      <c r="G943" s="75"/>
      <c r="H943" s="45"/>
      <c r="J943" s="45"/>
      <c r="K943" s="45"/>
      <c r="L943" s="21"/>
      <c r="M943" s="46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</row>
    <row r="944">
      <c r="A944" s="44"/>
      <c r="B944" s="45"/>
      <c r="C944" s="45"/>
      <c r="D944" s="45"/>
      <c r="E944" s="45"/>
      <c r="F944" s="45"/>
      <c r="G944" s="75"/>
      <c r="H944" s="45"/>
      <c r="J944" s="45"/>
      <c r="K944" s="45"/>
      <c r="L944" s="21"/>
      <c r="M944" s="46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</row>
    <row r="945">
      <c r="A945" s="44"/>
      <c r="B945" s="45"/>
      <c r="C945" s="45"/>
      <c r="D945" s="45"/>
      <c r="E945" s="45"/>
      <c r="F945" s="45"/>
      <c r="G945" s="75"/>
      <c r="H945" s="45"/>
      <c r="J945" s="45"/>
      <c r="K945" s="45"/>
      <c r="L945" s="21"/>
      <c r="M945" s="46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</row>
    <row r="946">
      <c r="A946" s="44"/>
      <c r="B946" s="45"/>
      <c r="C946" s="45"/>
      <c r="D946" s="45"/>
      <c r="E946" s="45"/>
      <c r="F946" s="45"/>
      <c r="G946" s="75"/>
      <c r="H946" s="45"/>
      <c r="J946" s="45"/>
      <c r="K946" s="45"/>
      <c r="L946" s="21"/>
      <c r="M946" s="46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</row>
    <row r="947">
      <c r="A947" s="44"/>
      <c r="B947" s="45"/>
      <c r="C947" s="45"/>
      <c r="D947" s="45"/>
      <c r="E947" s="45"/>
      <c r="F947" s="45"/>
      <c r="G947" s="75"/>
      <c r="H947" s="45"/>
      <c r="J947" s="45"/>
      <c r="K947" s="45"/>
      <c r="L947" s="21"/>
      <c r="M947" s="46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</row>
    <row r="948">
      <c r="A948" s="44"/>
      <c r="B948" s="45"/>
      <c r="C948" s="45"/>
      <c r="D948" s="45"/>
      <c r="E948" s="45"/>
      <c r="F948" s="45"/>
      <c r="G948" s="75"/>
      <c r="H948" s="45"/>
      <c r="J948" s="45"/>
      <c r="K948" s="45"/>
      <c r="L948" s="21"/>
      <c r="M948" s="46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</row>
    <row r="949">
      <c r="A949" s="44"/>
      <c r="B949" s="45"/>
      <c r="C949" s="45"/>
      <c r="D949" s="45"/>
      <c r="E949" s="45"/>
      <c r="F949" s="45"/>
      <c r="G949" s="75"/>
      <c r="H949" s="45"/>
      <c r="J949" s="45"/>
      <c r="K949" s="45"/>
      <c r="L949" s="21"/>
      <c r="M949" s="46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</row>
    <row r="950">
      <c r="A950" s="44"/>
      <c r="B950" s="45"/>
      <c r="C950" s="45"/>
      <c r="D950" s="45"/>
      <c r="E950" s="45"/>
      <c r="F950" s="45"/>
      <c r="G950" s="75"/>
      <c r="H950" s="45"/>
      <c r="J950" s="45"/>
      <c r="K950" s="45"/>
      <c r="L950" s="21"/>
      <c r="M950" s="46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</row>
    <row r="951">
      <c r="A951" s="44"/>
      <c r="B951" s="45"/>
      <c r="C951" s="45"/>
      <c r="D951" s="45"/>
      <c r="E951" s="45"/>
      <c r="F951" s="45"/>
      <c r="G951" s="75"/>
      <c r="H951" s="45"/>
      <c r="J951" s="45"/>
      <c r="K951" s="45"/>
      <c r="L951" s="21"/>
      <c r="M951" s="46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</row>
    <row r="952">
      <c r="A952" s="44"/>
      <c r="B952" s="45"/>
      <c r="C952" s="45"/>
      <c r="D952" s="45"/>
      <c r="E952" s="45"/>
      <c r="F952" s="45"/>
      <c r="G952" s="75"/>
      <c r="H952" s="45"/>
      <c r="J952" s="45"/>
      <c r="K952" s="45"/>
      <c r="L952" s="21"/>
      <c r="M952" s="46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</row>
    <row r="953">
      <c r="A953" s="44"/>
      <c r="B953" s="45"/>
      <c r="C953" s="45"/>
      <c r="D953" s="45"/>
      <c r="E953" s="45"/>
      <c r="F953" s="45"/>
      <c r="G953" s="75"/>
      <c r="H953" s="45"/>
      <c r="J953" s="45"/>
      <c r="K953" s="45"/>
      <c r="L953" s="21"/>
      <c r="M953" s="46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</row>
    <row r="954">
      <c r="A954" s="44"/>
      <c r="B954" s="45"/>
      <c r="C954" s="45"/>
      <c r="D954" s="45"/>
      <c r="E954" s="45"/>
      <c r="F954" s="45"/>
      <c r="G954" s="75"/>
      <c r="H954" s="45"/>
      <c r="J954" s="45"/>
      <c r="K954" s="45"/>
      <c r="L954" s="21"/>
      <c r="M954" s="46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</row>
    <row r="955">
      <c r="A955" s="44"/>
      <c r="B955" s="45"/>
      <c r="C955" s="45"/>
      <c r="D955" s="45"/>
      <c r="E955" s="45"/>
      <c r="F955" s="45"/>
      <c r="G955" s="75"/>
      <c r="H955" s="45"/>
      <c r="J955" s="45"/>
      <c r="K955" s="45"/>
      <c r="L955" s="21"/>
      <c r="M955" s="46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</row>
    <row r="956">
      <c r="A956" s="44"/>
      <c r="B956" s="45"/>
      <c r="C956" s="45"/>
      <c r="D956" s="45"/>
      <c r="E956" s="45"/>
      <c r="F956" s="45"/>
      <c r="G956" s="75"/>
      <c r="H956" s="45"/>
      <c r="J956" s="45"/>
      <c r="K956" s="45"/>
      <c r="L956" s="21"/>
      <c r="M956" s="46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</row>
    <row r="957">
      <c r="A957" s="44"/>
      <c r="B957" s="45"/>
      <c r="C957" s="45"/>
      <c r="D957" s="45"/>
      <c r="E957" s="45"/>
      <c r="F957" s="45"/>
      <c r="G957" s="75"/>
      <c r="H957" s="45"/>
      <c r="J957" s="45"/>
      <c r="K957" s="45"/>
      <c r="L957" s="21"/>
      <c r="M957" s="46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</row>
    <row r="958">
      <c r="A958" s="44"/>
      <c r="B958" s="45"/>
      <c r="C958" s="45"/>
      <c r="D958" s="45"/>
      <c r="E958" s="45"/>
      <c r="F958" s="45"/>
      <c r="G958" s="75"/>
      <c r="H958" s="45"/>
      <c r="J958" s="45"/>
      <c r="K958" s="45"/>
      <c r="L958" s="21"/>
      <c r="M958" s="46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</row>
    <row r="959">
      <c r="A959" s="44"/>
      <c r="B959" s="45"/>
      <c r="C959" s="45"/>
      <c r="D959" s="45"/>
      <c r="E959" s="45"/>
      <c r="F959" s="45"/>
      <c r="G959" s="75"/>
      <c r="H959" s="45"/>
      <c r="J959" s="45"/>
      <c r="K959" s="45"/>
      <c r="L959" s="21"/>
      <c r="M959" s="46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</row>
    <row r="960">
      <c r="A960" s="44"/>
      <c r="B960" s="45"/>
      <c r="C960" s="45"/>
      <c r="D960" s="45"/>
      <c r="E960" s="45"/>
      <c r="F960" s="45"/>
      <c r="G960" s="75"/>
      <c r="H960" s="45"/>
      <c r="J960" s="45"/>
      <c r="K960" s="45"/>
      <c r="L960" s="21"/>
      <c r="M960" s="46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</row>
    <row r="961">
      <c r="A961" s="44"/>
      <c r="B961" s="45"/>
      <c r="C961" s="45"/>
      <c r="D961" s="45"/>
      <c r="E961" s="45"/>
      <c r="F961" s="45"/>
      <c r="G961" s="75"/>
      <c r="H961" s="45"/>
      <c r="J961" s="45"/>
      <c r="K961" s="45"/>
      <c r="L961" s="21"/>
      <c r="M961" s="46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</row>
    <row r="962">
      <c r="A962" s="44"/>
      <c r="B962" s="45"/>
      <c r="C962" s="45"/>
      <c r="D962" s="45"/>
      <c r="E962" s="45"/>
      <c r="F962" s="45"/>
      <c r="G962" s="75"/>
      <c r="H962" s="45"/>
      <c r="J962" s="45"/>
      <c r="K962" s="45"/>
      <c r="L962" s="21"/>
      <c r="M962" s="46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</row>
    <row r="963">
      <c r="A963" s="44"/>
      <c r="B963" s="45"/>
      <c r="C963" s="45"/>
      <c r="D963" s="45"/>
      <c r="E963" s="45"/>
      <c r="F963" s="45"/>
      <c r="G963" s="75"/>
      <c r="H963" s="45"/>
      <c r="J963" s="45"/>
      <c r="K963" s="45"/>
      <c r="L963" s="21"/>
      <c r="M963" s="46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</row>
    <row r="964">
      <c r="A964" s="44"/>
      <c r="B964" s="45"/>
      <c r="C964" s="45"/>
      <c r="D964" s="45"/>
      <c r="E964" s="45"/>
      <c r="F964" s="45"/>
      <c r="G964" s="75"/>
      <c r="H964" s="45"/>
      <c r="J964" s="45"/>
      <c r="K964" s="45"/>
      <c r="L964" s="21"/>
      <c r="M964" s="46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</row>
    <row r="965">
      <c r="A965" s="44"/>
      <c r="B965" s="45"/>
      <c r="C965" s="45"/>
      <c r="D965" s="45"/>
      <c r="E965" s="45"/>
      <c r="F965" s="45"/>
      <c r="G965" s="75"/>
      <c r="H965" s="45"/>
      <c r="J965" s="45"/>
      <c r="K965" s="45"/>
      <c r="L965" s="21"/>
      <c r="M965" s="46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</row>
    <row r="966">
      <c r="A966" s="44"/>
      <c r="B966" s="45"/>
      <c r="C966" s="45"/>
      <c r="D966" s="45"/>
      <c r="E966" s="45"/>
      <c r="F966" s="45"/>
      <c r="G966" s="75"/>
      <c r="H966" s="45"/>
      <c r="J966" s="45"/>
      <c r="K966" s="45"/>
      <c r="L966" s="21"/>
      <c r="M966" s="46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</row>
    <row r="967">
      <c r="A967" s="44"/>
      <c r="B967" s="45"/>
      <c r="C967" s="45"/>
      <c r="D967" s="45"/>
      <c r="E967" s="45"/>
      <c r="F967" s="45"/>
      <c r="G967" s="75"/>
      <c r="H967" s="45"/>
      <c r="J967" s="45"/>
      <c r="K967" s="45"/>
      <c r="L967" s="21"/>
      <c r="M967" s="46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</row>
    <row r="968">
      <c r="A968" s="44"/>
      <c r="B968" s="45"/>
      <c r="C968" s="45"/>
      <c r="D968" s="45"/>
      <c r="E968" s="45"/>
      <c r="F968" s="45"/>
      <c r="G968" s="75"/>
      <c r="H968" s="45"/>
      <c r="J968" s="45"/>
      <c r="K968" s="45"/>
      <c r="L968" s="21"/>
      <c r="M968" s="46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</row>
    <row r="969">
      <c r="A969" s="44"/>
      <c r="B969" s="45"/>
      <c r="C969" s="45"/>
      <c r="D969" s="45"/>
      <c r="E969" s="45"/>
      <c r="F969" s="45"/>
      <c r="G969" s="75"/>
      <c r="H969" s="45"/>
      <c r="J969" s="45"/>
      <c r="K969" s="45"/>
      <c r="L969" s="21"/>
      <c r="M969" s="46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</row>
    <row r="970">
      <c r="A970" s="44"/>
      <c r="B970" s="45"/>
      <c r="C970" s="45"/>
      <c r="D970" s="45"/>
      <c r="E970" s="45"/>
      <c r="F970" s="45"/>
      <c r="G970" s="75"/>
      <c r="H970" s="45"/>
      <c r="J970" s="45"/>
      <c r="K970" s="45"/>
      <c r="L970" s="21"/>
      <c r="M970" s="46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</row>
    <row r="971">
      <c r="A971" s="44"/>
      <c r="B971" s="45"/>
      <c r="C971" s="45"/>
      <c r="D971" s="45"/>
      <c r="E971" s="45"/>
      <c r="F971" s="45"/>
      <c r="G971" s="75"/>
      <c r="H971" s="45"/>
      <c r="J971" s="45"/>
      <c r="K971" s="45"/>
      <c r="L971" s="21"/>
      <c r="M971" s="46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</row>
    <row r="972">
      <c r="A972" s="44"/>
      <c r="B972" s="45"/>
      <c r="C972" s="45"/>
      <c r="D972" s="45"/>
      <c r="E972" s="45"/>
      <c r="F972" s="45"/>
      <c r="G972" s="75"/>
      <c r="H972" s="45"/>
      <c r="J972" s="45"/>
      <c r="K972" s="45"/>
      <c r="L972" s="21"/>
      <c r="M972" s="46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</row>
    <row r="973">
      <c r="A973" s="44"/>
      <c r="B973" s="45"/>
      <c r="C973" s="45"/>
      <c r="D973" s="45"/>
      <c r="E973" s="45"/>
      <c r="F973" s="45"/>
      <c r="G973" s="75"/>
      <c r="H973" s="45"/>
      <c r="J973" s="45"/>
      <c r="K973" s="45"/>
      <c r="L973" s="21"/>
      <c r="M973" s="46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</row>
    <row r="974">
      <c r="A974" s="44"/>
      <c r="B974" s="45"/>
      <c r="C974" s="45"/>
      <c r="D974" s="45"/>
      <c r="E974" s="45"/>
      <c r="F974" s="45"/>
      <c r="G974" s="75"/>
      <c r="H974" s="45"/>
      <c r="J974" s="45"/>
      <c r="K974" s="45"/>
      <c r="L974" s="21"/>
      <c r="M974" s="46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</row>
    <row r="975">
      <c r="A975" s="44"/>
      <c r="B975" s="45"/>
      <c r="C975" s="45"/>
      <c r="D975" s="45"/>
      <c r="E975" s="45"/>
      <c r="F975" s="45"/>
      <c r="G975" s="75"/>
      <c r="H975" s="45"/>
      <c r="J975" s="45"/>
      <c r="K975" s="45"/>
      <c r="L975" s="21"/>
      <c r="M975" s="46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</row>
    <row r="976">
      <c r="A976" s="44"/>
      <c r="B976" s="45"/>
      <c r="C976" s="45"/>
      <c r="D976" s="45"/>
      <c r="E976" s="45"/>
      <c r="F976" s="45"/>
      <c r="G976" s="75"/>
      <c r="H976" s="45"/>
      <c r="J976" s="45"/>
      <c r="K976" s="45"/>
      <c r="L976" s="21"/>
      <c r="M976" s="46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</row>
    <row r="977">
      <c r="A977" s="44"/>
      <c r="B977" s="45"/>
      <c r="C977" s="45"/>
      <c r="D977" s="45"/>
      <c r="E977" s="45"/>
      <c r="F977" s="45"/>
      <c r="G977" s="75"/>
      <c r="H977" s="45"/>
      <c r="J977" s="45"/>
      <c r="K977" s="45"/>
      <c r="L977" s="21"/>
      <c r="M977" s="46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</row>
    <row r="978">
      <c r="A978" s="44"/>
      <c r="B978" s="45"/>
      <c r="C978" s="45"/>
      <c r="D978" s="45"/>
      <c r="E978" s="45"/>
      <c r="F978" s="45"/>
      <c r="G978" s="75"/>
      <c r="H978" s="45"/>
      <c r="J978" s="45"/>
      <c r="K978" s="45"/>
      <c r="L978" s="21"/>
      <c r="M978" s="46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</row>
    <row r="979">
      <c r="A979" s="44"/>
      <c r="B979" s="45"/>
      <c r="C979" s="45"/>
      <c r="D979" s="45"/>
      <c r="E979" s="45"/>
      <c r="F979" s="45"/>
      <c r="G979" s="75"/>
      <c r="H979" s="45"/>
      <c r="J979" s="45"/>
      <c r="K979" s="45"/>
      <c r="L979" s="21"/>
      <c r="M979" s="46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</row>
    <row r="980">
      <c r="A980" s="44"/>
      <c r="B980" s="45"/>
      <c r="C980" s="45"/>
      <c r="D980" s="45"/>
      <c r="E980" s="45"/>
      <c r="F980" s="45"/>
      <c r="G980" s="75"/>
      <c r="H980" s="45"/>
      <c r="J980" s="45"/>
      <c r="K980" s="45"/>
      <c r="L980" s="21"/>
      <c r="M980" s="46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</row>
    <row r="981">
      <c r="A981" s="44"/>
      <c r="B981" s="45"/>
      <c r="C981" s="45"/>
      <c r="D981" s="45"/>
      <c r="E981" s="45"/>
      <c r="F981" s="45"/>
      <c r="G981" s="75"/>
      <c r="H981" s="45"/>
      <c r="J981" s="45"/>
      <c r="K981" s="45"/>
      <c r="L981" s="21"/>
      <c r="M981" s="46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</row>
    <row r="982">
      <c r="A982" s="44"/>
      <c r="B982" s="45"/>
      <c r="C982" s="45"/>
      <c r="D982" s="45"/>
      <c r="E982" s="45"/>
      <c r="F982" s="45"/>
      <c r="G982" s="75"/>
      <c r="H982" s="45"/>
      <c r="J982" s="45"/>
      <c r="K982" s="45"/>
      <c r="L982" s="21"/>
      <c r="M982" s="46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</row>
    <row r="983">
      <c r="A983" s="44"/>
      <c r="B983" s="45"/>
      <c r="C983" s="45"/>
      <c r="D983" s="45"/>
      <c r="E983" s="45"/>
      <c r="F983" s="45"/>
      <c r="G983" s="75"/>
      <c r="H983" s="45"/>
      <c r="J983" s="45"/>
      <c r="K983" s="45"/>
      <c r="L983" s="21"/>
      <c r="M983" s="46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</row>
    <row r="984">
      <c r="A984" s="44"/>
      <c r="B984" s="45"/>
      <c r="C984" s="45"/>
      <c r="D984" s="45"/>
      <c r="E984" s="45"/>
      <c r="F984" s="45"/>
      <c r="G984" s="75"/>
      <c r="H984" s="45"/>
      <c r="J984" s="45"/>
      <c r="K984" s="45"/>
      <c r="L984" s="21"/>
      <c r="M984" s="46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</row>
    <row r="985">
      <c r="A985" s="44"/>
      <c r="B985" s="45"/>
      <c r="C985" s="45"/>
      <c r="D985" s="45"/>
      <c r="E985" s="45"/>
      <c r="F985" s="45"/>
      <c r="G985" s="75"/>
      <c r="H985" s="45"/>
      <c r="J985" s="45"/>
      <c r="K985" s="45"/>
      <c r="L985" s="21"/>
      <c r="M985" s="46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</row>
    <row r="986">
      <c r="A986" s="44"/>
      <c r="B986" s="45"/>
      <c r="C986" s="45"/>
      <c r="D986" s="45"/>
      <c r="E986" s="45"/>
      <c r="F986" s="45"/>
      <c r="G986" s="75"/>
      <c r="H986" s="45"/>
      <c r="J986" s="45"/>
      <c r="K986" s="45"/>
      <c r="L986" s="21"/>
      <c r="M986" s="46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</row>
    <row r="987">
      <c r="A987" s="44"/>
      <c r="B987" s="45"/>
      <c r="C987" s="45"/>
      <c r="D987" s="45"/>
      <c r="E987" s="45"/>
      <c r="F987" s="45"/>
      <c r="G987" s="75"/>
      <c r="H987" s="45"/>
      <c r="J987" s="45"/>
      <c r="K987" s="45"/>
      <c r="L987" s="21"/>
      <c r="M987" s="46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</row>
    <row r="988">
      <c r="A988" s="44"/>
      <c r="B988" s="45"/>
      <c r="C988" s="45"/>
      <c r="D988" s="45"/>
      <c r="E988" s="45"/>
      <c r="F988" s="45"/>
      <c r="G988" s="75"/>
      <c r="H988" s="45"/>
      <c r="J988" s="45"/>
      <c r="K988" s="45"/>
      <c r="L988" s="21"/>
      <c r="M988" s="46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</row>
    <row r="989">
      <c r="A989" s="44"/>
      <c r="B989" s="45"/>
      <c r="C989" s="45"/>
      <c r="D989" s="45"/>
      <c r="E989" s="45"/>
      <c r="F989" s="45"/>
      <c r="G989" s="75"/>
      <c r="H989" s="45"/>
      <c r="J989" s="45"/>
      <c r="K989" s="45"/>
      <c r="L989" s="21"/>
      <c r="M989" s="46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</row>
    <row r="990">
      <c r="A990" s="44"/>
      <c r="B990" s="45"/>
      <c r="C990" s="45"/>
      <c r="D990" s="45"/>
      <c r="E990" s="45"/>
      <c r="F990" s="45"/>
      <c r="G990" s="75"/>
      <c r="H990" s="45"/>
      <c r="J990" s="45"/>
      <c r="K990" s="45"/>
      <c r="L990" s="21"/>
      <c r="M990" s="46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</row>
    <row r="991">
      <c r="A991" s="44"/>
      <c r="B991" s="45"/>
      <c r="C991" s="45"/>
      <c r="D991" s="45"/>
      <c r="E991" s="45"/>
      <c r="F991" s="45"/>
      <c r="G991" s="75"/>
      <c r="H991" s="45"/>
      <c r="J991" s="45"/>
      <c r="K991" s="45"/>
      <c r="L991" s="21"/>
      <c r="M991" s="46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</row>
    <row r="992">
      <c r="A992" s="44"/>
      <c r="B992" s="45"/>
      <c r="C992" s="45"/>
      <c r="D992" s="45"/>
      <c r="E992" s="45"/>
      <c r="F992" s="45"/>
      <c r="G992" s="75"/>
      <c r="H992" s="45"/>
      <c r="J992" s="45"/>
      <c r="K992" s="45"/>
      <c r="L992" s="21"/>
      <c r="M992" s="46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</row>
    <row r="993">
      <c r="A993" s="44"/>
      <c r="B993" s="45"/>
      <c r="C993" s="45"/>
      <c r="D993" s="45"/>
      <c r="E993" s="45"/>
      <c r="F993" s="45"/>
      <c r="G993" s="75"/>
      <c r="H993" s="45"/>
      <c r="J993" s="45"/>
      <c r="K993" s="45"/>
      <c r="L993" s="21"/>
      <c r="M993" s="46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</row>
    <row r="994">
      <c r="A994" s="44"/>
      <c r="B994" s="45"/>
      <c r="C994" s="45"/>
      <c r="D994" s="45"/>
      <c r="E994" s="45"/>
      <c r="F994" s="45"/>
      <c r="G994" s="75"/>
      <c r="H994" s="45"/>
      <c r="J994" s="45"/>
      <c r="K994" s="45"/>
      <c r="L994" s="21"/>
      <c r="M994" s="46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</row>
    <row r="995">
      <c r="A995" s="44"/>
      <c r="B995" s="45"/>
      <c r="C995" s="45"/>
      <c r="D995" s="45"/>
      <c r="E995" s="45"/>
      <c r="F995" s="45"/>
      <c r="G995" s="75"/>
      <c r="H995" s="45"/>
      <c r="J995" s="45"/>
      <c r="K995" s="45"/>
      <c r="L995" s="21"/>
      <c r="M995" s="46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</row>
    <row r="996">
      <c r="A996" s="44"/>
      <c r="B996" s="45"/>
      <c r="C996" s="45"/>
      <c r="D996" s="45"/>
      <c r="E996" s="45"/>
      <c r="F996" s="45"/>
      <c r="G996" s="75"/>
      <c r="H996" s="45"/>
      <c r="J996" s="45"/>
      <c r="K996" s="45"/>
      <c r="L996" s="21"/>
      <c r="M996" s="46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</row>
    <row r="997">
      <c r="A997" s="44"/>
      <c r="B997" s="45"/>
      <c r="C997" s="45"/>
      <c r="D997" s="45"/>
      <c r="E997" s="45"/>
      <c r="F997" s="45"/>
      <c r="G997" s="75"/>
      <c r="H997" s="45"/>
      <c r="J997" s="45"/>
      <c r="K997" s="45"/>
      <c r="L997" s="21"/>
      <c r="M997" s="46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</row>
    <row r="998">
      <c r="A998" s="44"/>
      <c r="B998" s="45"/>
      <c r="C998" s="45"/>
      <c r="D998" s="45"/>
      <c r="E998" s="45"/>
      <c r="F998" s="45"/>
      <c r="G998" s="75"/>
      <c r="H998" s="45"/>
      <c r="J998" s="45"/>
      <c r="K998" s="45"/>
      <c r="L998" s="21"/>
      <c r="M998" s="46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</row>
    <row r="999">
      <c r="A999" s="44"/>
      <c r="B999" s="45"/>
      <c r="C999" s="45"/>
      <c r="D999" s="45"/>
      <c r="E999" s="45"/>
      <c r="F999" s="45"/>
      <c r="G999" s="75"/>
      <c r="H999" s="45"/>
      <c r="J999" s="45"/>
      <c r="K999" s="45"/>
      <c r="L999" s="21"/>
      <c r="M999" s="46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</row>
  </sheetData>
  <hyperlinks>
    <hyperlink r:id="rId1" ref="C2"/>
    <hyperlink r:id="rId2" ref="D2"/>
    <hyperlink r:id="rId3" ref="E2"/>
    <hyperlink r:id="rId4" ref="F2"/>
    <hyperlink r:id="rId5" ref="G2"/>
    <hyperlink r:id="rId6" ref="H2"/>
    <hyperlink r:id="rId7" ref="I2"/>
    <hyperlink r:id="rId8" ref="J2"/>
    <hyperlink r:id="rId9" ref="K2"/>
    <hyperlink r:id="rId10" ref="L2"/>
    <hyperlink r:id="rId11" ref="C7"/>
    <hyperlink r:id="rId12" ref="D7"/>
    <hyperlink r:id="rId13" ref="E7"/>
    <hyperlink r:id="rId14" ref="F7"/>
    <hyperlink r:id="rId15" ref="H7"/>
    <hyperlink r:id="rId16" ref="I7"/>
    <hyperlink r:id="rId17" location="top" ref="K7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18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563C1"/>
  </sheetPr>
  <sheetViews>
    <sheetView workbookViewId="0"/>
  </sheetViews>
  <sheetFormatPr customHeight="1" defaultColWidth="14.43" defaultRowHeight="15.0"/>
  <cols>
    <col customWidth="1" min="1" max="1" width="18.43"/>
    <col customWidth="1" min="2" max="2" width="75.29"/>
    <col customWidth="1" min="3" max="3" width="8.71"/>
    <col customWidth="1" min="10" max="10" width="8.71"/>
  </cols>
  <sheetData>
    <row r="1" ht="16.5">
      <c r="A1" s="19"/>
      <c r="B1" s="47" t="s">
        <v>793</v>
      </c>
      <c r="J1" s="45"/>
    </row>
    <row r="2">
      <c r="A2" s="19"/>
      <c r="B2" s="24" t="s">
        <v>111</v>
      </c>
      <c r="C2" s="69" t="s">
        <v>769</v>
      </c>
    </row>
    <row r="3">
      <c r="A3" s="19"/>
      <c r="B3" s="24" t="s">
        <v>2</v>
      </c>
      <c r="C3" s="54" t="s">
        <v>136</v>
      </c>
    </row>
    <row r="4">
      <c r="A4" s="19"/>
      <c r="B4" s="24" t="s">
        <v>137</v>
      </c>
      <c r="C4" s="53"/>
    </row>
    <row r="5">
      <c r="A5" s="19"/>
      <c r="B5" s="24" t="s">
        <v>4</v>
      </c>
      <c r="C5" s="54" t="s">
        <v>297</v>
      </c>
    </row>
    <row r="6">
      <c r="A6" s="19"/>
      <c r="B6" s="24" t="s">
        <v>5</v>
      </c>
      <c r="C6" s="57">
        <v>43074.0</v>
      </c>
    </row>
    <row r="7">
      <c r="A7" s="19"/>
      <c r="B7" s="24" t="s">
        <v>6</v>
      </c>
      <c r="C7" s="54" t="s">
        <v>796</v>
      </c>
    </row>
    <row r="8">
      <c r="A8" s="37" t="s">
        <v>315</v>
      </c>
      <c r="B8" s="38"/>
      <c r="C8" s="43"/>
    </row>
    <row r="9" hidden="1">
      <c r="A9" s="19"/>
      <c r="B9" s="41" t="s">
        <v>797</v>
      </c>
      <c r="C9" s="31" t="s">
        <v>334</v>
      </c>
    </row>
    <row r="10" hidden="1">
      <c r="A10" s="19"/>
      <c r="B10" s="41" t="s">
        <v>798</v>
      </c>
      <c r="C10" s="31" t="s">
        <v>334</v>
      </c>
    </row>
    <row r="11">
      <c r="A11" s="19"/>
      <c r="B11" s="41" t="s">
        <v>799</v>
      </c>
      <c r="C11" s="55" t="s">
        <v>109</v>
      </c>
    </row>
    <row r="12" hidden="1">
      <c r="A12" s="37" t="s">
        <v>323</v>
      </c>
      <c r="B12" s="38"/>
      <c r="C12" s="43"/>
    </row>
    <row r="13" hidden="1">
      <c r="A13" s="19"/>
      <c r="B13" s="41" t="s">
        <v>800</v>
      </c>
      <c r="C13" s="31" t="s">
        <v>334</v>
      </c>
    </row>
    <row r="14" hidden="1">
      <c r="A14" s="19"/>
      <c r="B14" s="41" t="s">
        <v>801</v>
      </c>
      <c r="C14" s="31" t="s">
        <v>334</v>
      </c>
    </row>
    <row r="15" hidden="1">
      <c r="A15" s="37" t="s">
        <v>325</v>
      </c>
      <c r="B15" s="38"/>
      <c r="C15" s="43"/>
    </row>
    <row r="16" hidden="1">
      <c r="A16" s="19"/>
      <c r="B16" s="41" t="s">
        <v>802</v>
      </c>
      <c r="C16" s="31" t="s">
        <v>334</v>
      </c>
    </row>
    <row r="17" hidden="1">
      <c r="A17" s="19"/>
      <c r="B17" s="41" t="s">
        <v>804</v>
      </c>
      <c r="C17" s="31" t="s">
        <v>334</v>
      </c>
    </row>
    <row r="18">
      <c r="A18" s="37" t="s">
        <v>335</v>
      </c>
      <c r="B18" s="38"/>
      <c r="C18" s="43"/>
    </row>
    <row r="19" hidden="1">
      <c r="A19" s="19"/>
      <c r="B19" s="41" t="s">
        <v>805</v>
      </c>
      <c r="C19" s="31" t="s">
        <v>334</v>
      </c>
    </row>
    <row r="20">
      <c r="A20" s="19"/>
      <c r="B20" s="41" t="s">
        <v>806</v>
      </c>
      <c r="C20" s="55" t="s">
        <v>109</v>
      </c>
    </row>
    <row r="21" hidden="1">
      <c r="A21" s="37" t="s">
        <v>339</v>
      </c>
      <c r="B21" s="38"/>
      <c r="C21" s="43"/>
    </row>
    <row r="22" hidden="1">
      <c r="A22" s="19"/>
      <c r="B22" s="41" t="s">
        <v>807</v>
      </c>
      <c r="C22" s="31" t="s">
        <v>334</v>
      </c>
    </row>
    <row r="23" hidden="1">
      <c r="A23" s="19"/>
      <c r="B23" s="41" t="s">
        <v>808</v>
      </c>
      <c r="C23" s="31" t="s">
        <v>334</v>
      </c>
    </row>
    <row r="24" hidden="1">
      <c r="A24" s="37" t="s">
        <v>392</v>
      </c>
      <c r="B24" s="38"/>
      <c r="C24" s="43"/>
    </row>
    <row r="25" hidden="1">
      <c r="A25" s="19"/>
      <c r="B25" s="41" t="s">
        <v>809</v>
      </c>
      <c r="C25" s="31" t="s">
        <v>334</v>
      </c>
    </row>
    <row r="26" hidden="1">
      <c r="A26" s="19"/>
      <c r="B26" s="41" t="s">
        <v>810</v>
      </c>
      <c r="C26" s="31" t="s">
        <v>334</v>
      </c>
    </row>
    <row r="27" hidden="1">
      <c r="A27" s="37" t="s">
        <v>398</v>
      </c>
      <c r="B27" s="38"/>
      <c r="C27" s="43"/>
    </row>
    <row r="28" hidden="1">
      <c r="A28" s="19"/>
      <c r="B28" s="41" t="s">
        <v>811</v>
      </c>
      <c r="C28" s="31" t="s">
        <v>334</v>
      </c>
    </row>
    <row r="29" hidden="1">
      <c r="A29" s="19"/>
      <c r="B29" s="41" t="s">
        <v>812</v>
      </c>
      <c r="C29" s="31" t="s">
        <v>334</v>
      </c>
    </row>
    <row r="30" hidden="1">
      <c r="A30" s="37" t="s">
        <v>404</v>
      </c>
      <c r="B30" s="38"/>
      <c r="C30" s="43"/>
    </row>
    <row r="31" hidden="1">
      <c r="A31" s="19"/>
      <c r="B31" s="41" t="s">
        <v>813</v>
      </c>
      <c r="C31" s="31" t="s">
        <v>334</v>
      </c>
    </row>
    <row r="32" hidden="1">
      <c r="A32" s="19"/>
      <c r="B32" s="41" t="s">
        <v>814</v>
      </c>
      <c r="C32" s="31" t="s">
        <v>334</v>
      </c>
    </row>
    <row r="33" hidden="1">
      <c r="A33" s="37" t="s">
        <v>406</v>
      </c>
      <c r="B33" s="38"/>
      <c r="C33" s="43"/>
    </row>
    <row r="34" hidden="1">
      <c r="A34" s="19"/>
      <c r="B34" s="41" t="s">
        <v>815</v>
      </c>
      <c r="C34" s="31" t="s">
        <v>334</v>
      </c>
    </row>
    <row r="35" hidden="1">
      <c r="A35" s="19"/>
      <c r="B35" s="41" t="s">
        <v>816</v>
      </c>
      <c r="C35" s="31" t="s">
        <v>334</v>
      </c>
    </row>
    <row r="36">
      <c r="A36" s="37" t="s">
        <v>431</v>
      </c>
      <c r="B36" s="38"/>
      <c r="C36" s="43"/>
    </row>
    <row r="37">
      <c r="A37" s="19"/>
      <c r="B37" s="41" t="s">
        <v>818</v>
      </c>
      <c r="C37" s="55" t="s">
        <v>109</v>
      </c>
    </row>
    <row r="38" hidden="1">
      <c r="A38" s="19"/>
      <c r="B38" s="41" t="s">
        <v>819</v>
      </c>
      <c r="C38" s="31" t="s">
        <v>334</v>
      </c>
    </row>
    <row r="39">
      <c r="A39" s="37" t="s">
        <v>445</v>
      </c>
      <c r="B39" s="38"/>
      <c r="C39" s="43"/>
    </row>
    <row r="40">
      <c r="A40" s="19"/>
      <c r="B40" s="41" t="s">
        <v>820</v>
      </c>
      <c r="C40" s="55" t="s">
        <v>98</v>
      </c>
    </row>
    <row r="41" hidden="1">
      <c r="A41" s="19"/>
      <c r="B41" s="41" t="s">
        <v>821</v>
      </c>
      <c r="C41" s="31" t="s">
        <v>334</v>
      </c>
    </row>
    <row r="42">
      <c r="A42" s="37" t="s">
        <v>448</v>
      </c>
      <c r="B42" s="38"/>
      <c r="C42" s="43"/>
    </row>
    <row r="43" hidden="1">
      <c r="A43" s="19"/>
      <c r="B43" s="41" t="s">
        <v>822</v>
      </c>
      <c r="C43" s="31" t="s">
        <v>334</v>
      </c>
    </row>
    <row r="44">
      <c r="A44" s="19"/>
      <c r="B44" s="41" t="s">
        <v>823</v>
      </c>
      <c r="C44" s="55" t="s">
        <v>109</v>
      </c>
    </row>
    <row r="45" hidden="1">
      <c r="A45" s="37" t="s">
        <v>451</v>
      </c>
      <c r="B45" s="38"/>
      <c r="C45" s="43"/>
    </row>
    <row r="46" hidden="1">
      <c r="A46" s="19"/>
      <c r="B46" s="41" t="s">
        <v>824</v>
      </c>
      <c r="C46" s="31" t="s">
        <v>334</v>
      </c>
    </row>
    <row r="47" hidden="1">
      <c r="A47" s="19"/>
      <c r="B47" s="41" t="s">
        <v>825</v>
      </c>
      <c r="C47" s="31" t="s">
        <v>334</v>
      </c>
    </row>
    <row r="48">
      <c r="A48" s="37" t="s">
        <v>468</v>
      </c>
      <c r="B48" s="38"/>
      <c r="C48" s="43"/>
    </row>
    <row r="49">
      <c r="A49" s="19"/>
      <c r="B49" s="41" t="s">
        <v>826</v>
      </c>
      <c r="C49" s="55" t="s">
        <v>109</v>
      </c>
    </row>
    <row r="50" hidden="1">
      <c r="A50" s="19"/>
      <c r="B50" s="41" t="s">
        <v>827</v>
      </c>
      <c r="C50" s="31" t="s">
        <v>334</v>
      </c>
    </row>
    <row r="51" hidden="1">
      <c r="A51" s="37" t="s">
        <v>476</v>
      </c>
      <c r="B51" s="38"/>
      <c r="C51" s="43"/>
    </row>
    <row r="52" hidden="1">
      <c r="A52" s="19"/>
      <c r="B52" s="41" t="s">
        <v>828</v>
      </c>
      <c r="C52" s="31" t="s">
        <v>334</v>
      </c>
    </row>
    <row r="53" hidden="1">
      <c r="A53" s="19"/>
      <c r="B53" s="41" t="s">
        <v>829</v>
      </c>
      <c r="C53" s="31" t="s">
        <v>334</v>
      </c>
    </row>
    <row r="54" hidden="1">
      <c r="A54" s="37" t="s">
        <v>481</v>
      </c>
      <c r="B54" s="38"/>
      <c r="C54" s="43"/>
    </row>
    <row r="55" hidden="1">
      <c r="A55" s="19"/>
      <c r="B55" s="41" t="s">
        <v>830</v>
      </c>
      <c r="C55" s="31" t="s">
        <v>334</v>
      </c>
    </row>
    <row r="56" hidden="1">
      <c r="A56" s="19"/>
      <c r="B56" s="41" t="s">
        <v>831</v>
      </c>
      <c r="C56" s="31" t="s">
        <v>334</v>
      </c>
    </row>
    <row r="57" hidden="1">
      <c r="A57" s="37" t="s">
        <v>487</v>
      </c>
      <c r="B57" s="38"/>
      <c r="C57" s="43"/>
    </row>
    <row r="58" hidden="1">
      <c r="A58" s="19"/>
      <c r="B58" s="41" t="s">
        <v>832</v>
      </c>
      <c r="C58" s="31" t="s">
        <v>334</v>
      </c>
    </row>
    <row r="59" hidden="1">
      <c r="A59" s="19"/>
      <c r="B59" s="41" t="s">
        <v>833</v>
      </c>
      <c r="C59" s="31" t="s">
        <v>334</v>
      </c>
    </row>
    <row r="60">
      <c r="A60" s="37" t="s">
        <v>493</v>
      </c>
      <c r="B60" s="38"/>
      <c r="C60" s="43"/>
    </row>
    <row r="61" hidden="1">
      <c r="A61" s="19"/>
      <c r="B61" s="41" t="s">
        <v>834</v>
      </c>
      <c r="C61" s="31" t="s">
        <v>334</v>
      </c>
    </row>
    <row r="62">
      <c r="A62" s="19"/>
      <c r="B62" s="41" t="s">
        <v>836</v>
      </c>
      <c r="C62" s="55" t="s">
        <v>109</v>
      </c>
    </row>
    <row r="63" hidden="1">
      <c r="A63" s="37" t="s">
        <v>500</v>
      </c>
      <c r="B63" s="38"/>
      <c r="C63" s="43"/>
    </row>
    <row r="64" hidden="1">
      <c r="A64" s="19"/>
      <c r="B64" s="41" t="s">
        <v>837</v>
      </c>
      <c r="C64" s="31" t="s">
        <v>334</v>
      </c>
    </row>
    <row r="65" hidden="1">
      <c r="A65" s="19"/>
      <c r="B65" s="41" t="s">
        <v>838</v>
      </c>
      <c r="C65" s="31" t="s">
        <v>334</v>
      </c>
    </row>
    <row r="66">
      <c r="A66" s="37" t="s">
        <v>502</v>
      </c>
      <c r="B66" s="38"/>
      <c r="C66" s="43"/>
    </row>
    <row r="67" hidden="1">
      <c r="A67" s="19"/>
      <c r="B67" s="41" t="s">
        <v>839</v>
      </c>
      <c r="C67" s="31" t="s">
        <v>334</v>
      </c>
    </row>
    <row r="68">
      <c r="A68" s="19"/>
      <c r="B68" s="41" t="s">
        <v>840</v>
      </c>
      <c r="C68" s="55" t="s">
        <v>98</v>
      </c>
    </row>
    <row r="69">
      <c r="A69" s="37" t="s">
        <v>510</v>
      </c>
      <c r="B69" s="38"/>
      <c r="C69" s="43"/>
    </row>
    <row r="70" hidden="1">
      <c r="A70" s="19"/>
      <c r="B70" s="41" t="s">
        <v>841</v>
      </c>
      <c r="C70" s="31" t="s">
        <v>334</v>
      </c>
    </row>
    <row r="71">
      <c r="A71" s="19"/>
      <c r="B71" s="41" t="s">
        <v>842</v>
      </c>
      <c r="C71" s="55" t="s">
        <v>98</v>
      </c>
    </row>
    <row r="72" hidden="1">
      <c r="A72" s="37" t="s">
        <v>518</v>
      </c>
      <c r="B72" s="38"/>
      <c r="C72" s="43"/>
    </row>
    <row r="73" hidden="1">
      <c r="A73" s="19"/>
      <c r="B73" s="41" t="s">
        <v>843</v>
      </c>
      <c r="C73" s="31" t="s">
        <v>334</v>
      </c>
    </row>
    <row r="74" hidden="1">
      <c r="A74" s="19"/>
      <c r="B74" s="41" t="s">
        <v>844</v>
      </c>
      <c r="C74" s="31" t="s">
        <v>334</v>
      </c>
    </row>
    <row r="75" hidden="1">
      <c r="A75" s="37" t="s">
        <v>531</v>
      </c>
      <c r="B75" s="38"/>
      <c r="C75" s="43"/>
    </row>
    <row r="76" hidden="1">
      <c r="A76" s="19"/>
      <c r="B76" s="41" t="s">
        <v>845</v>
      </c>
      <c r="C76" s="31" t="s">
        <v>334</v>
      </c>
    </row>
    <row r="77" hidden="1">
      <c r="A77" s="19"/>
      <c r="B77" s="41" t="s">
        <v>846</v>
      </c>
      <c r="C77" s="31" t="s">
        <v>334</v>
      </c>
    </row>
    <row r="78" hidden="1">
      <c r="A78" s="37" t="s">
        <v>538</v>
      </c>
      <c r="B78" s="38"/>
      <c r="C78" s="43"/>
    </row>
    <row r="79" hidden="1">
      <c r="A79" s="19"/>
      <c r="B79" s="41" t="s">
        <v>847</v>
      </c>
      <c r="C79" s="31" t="s">
        <v>334</v>
      </c>
    </row>
    <row r="80" hidden="1">
      <c r="A80" s="19"/>
      <c r="B80" s="41" t="s">
        <v>848</v>
      </c>
      <c r="C80" s="31" t="s">
        <v>334</v>
      </c>
    </row>
    <row r="81" hidden="1">
      <c r="A81" s="37" t="s">
        <v>543</v>
      </c>
      <c r="B81" s="38"/>
      <c r="C81" s="43"/>
    </row>
    <row r="82" hidden="1">
      <c r="A82" s="19"/>
      <c r="B82" s="41" t="s">
        <v>849</v>
      </c>
      <c r="C82" s="31" t="s">
        <v>334</v>
      </c>
    </row>
    <row r="83" hidden="1">
      <c r="A83" s="19"/>
      <c r="B83" s="41" t="s">
        <v>850</v>
      </c>
      <c r="C83" s="31" t="s">
        <v>334</v>
      </c>
    </row>
    <row r="84">
      <c r="A84" s="37" t="s">
        <v>550</v>
      </c>
      <c r="B84" s="38"/>
      <c r="C84" s="43"/>
    </row>
    <row r="85">
      <c r="A85" s="19"/>
      <c r="B85" s="41" t="s">
        <v>851</v>
      </c>
      <c r="C85" s="55" t="s">
        <v>109</v>
      </c>
    </row>
    <row r="86" hidden="1">
      <c r="A86" s="19"/>
      <c r="B86" s="41" t="s">
        <v>852</v>
      </c>
      <c r="C86" s="31" t="s">
        <v>334</v>
      </c>
    </row>
    <row r="87">
      <c r="A87" s="37" t="s">
        <v>553</v>
      </c>
      <c r="B87" s="38"/>
      <c r="C87" s="43"/>
    </row>
    <row r="88">
      <c r="A88" s="19"/>
      <c r="B88" s="41" t="s">
        <v>854</v>
      </c>
      <c r="C88" s="55" t="s">
        <v>109</v>
      </c>
    </row>
    <row r="89" hidden="1">
      <c r="A89" s="19"/>
      <c r="B89" s="41" t="s">
        <v>855</v>
      </c>
      <c r="C89" s="31" t="s">
        <v>334</v>
      </c>
    </row>
    <row r="90">
      <c r="A90" s="37" t="s">
        <v>557</v>
      </c>
      <c r="B90" s="38"/>
      <c r="C90" s="43"/>
    </row>
    <row r="91">
      <c r="A91" s="19"/>
      <c r="B91" s="41" t="s">
        <v>856</v>
      </c>
      <c r="C91" s="55" t="s">
        <v>98</v>
      </c>
    </row>
    <row r="92">
      <c r="A92" s="19"/>
      <c r="B92" s="41" t="s">
        <v>857</v>
      </c>
      <c r="C92" s="55" t="s">
        <v>109</v>
      </c>
    </row>
    <row r="93" hidden="1">
      <c r="A93" s="37" t="s">
        <v>561</v>
      </c>
      <c r="B93" s="38"/>
      <c r="C93" s="43"/>
    </row>
    <row r="94" hidden="1">
      <c r="A94" s="19"/>
      <c r="B94" s="41" t="s">
        <v>858</v>
      </c>
      <c r="C94" s="31" t="s">
        <v>334</v>
      </c>
    </row>
    <row r="95" hidden="1">
      <c r="A95" s="19"/>
      <c r="B95" s="41" t="s">
        <v>859</v>
      </c>
      <c r="C95" s="31" t="s">
        <v>334</v>
      </c>
    </row>
    <row r="96">
      <c r="A96" s="37" t="s">
        <v>564</v>
      </c>
      <c r="B96" s="38"/>
      <c r="C96" s="43"/>
    </row>
    <row r="97" hidden="1">
      <c r="A97" s="19"/>
      <c r="B97" s="41" t="s">
        <v>860</v>
      </c>
      <c r="C97" s="31" t="s">
        <v>334</v>
      </c>
    </row>
    <row r="98">
      <c r="A98" s="19"/>
      <c r="B98" s="41" t="s">
        <v>861</v>
      </c>
      <c r="C98" s="55" t="s">
        <v>98</v>
      </c>
    </row>
    <row r="99" hidden="1">
      <c r="A99" s="37" t="s">
        <v>575</v>
      </c>
      <c r="B99" s="38"/>
      <c r="C99" s="43"/>
    </row>
    <row r="100" hidden="1">
      <c r="A100" s="19"/>
      <c r="B100" s="41" t="s">
        <v>862</v>
      </c>
      <c r="C100" s="31" t="s">
        <v>334</v>
      </c>
    </row>
    <row r="101" hidden="1">
      <c r="A101" s="19"/>
      <c r="B101" s="41" t="s">
        <v>863</v>
      </c>
      <c r="C101" s="31" t="s">
        <v>334</v>
      </c>
    </row>
    <row r="102" hidden="1">
      <c r="A102" s="37" t="s">
        <v>579</v>
      </c>
      <c r="B102" s="38"/>
      <c r="C102" s="43"/>
    </row>
    <row r="103" hidden="1">
      <c r="A103" s="19"/>
      <c r="B103" s="41" t="s">
        <v>864</v>
      </c>
      <c r="C103" s="31" t="s">
        <v>334</v>
      </c>
    </row>
    <row r="104" hidden="1">
      <c r="A104" s="19"/>
      <c r="B104" s="41" t="s">
        <v>865</v>
      </c>
      <c r="C104" s="31" t="s">
        <v>334</v>
      </c>
    </row>
    <row r="105">
      <c r="A105" s="37" t="s">
        <v>605</v>
      </c>
      <c r="B105" s="38"/>
      <c r="C105" s="43"/>
    </row>
    <row r="106" hidden="1">
      <c r="A106" s="19"/>
      <c r="B106" s="41" t="s">
        <v>866</v>
      </c>
      <c r="C106" s="31" t="s">
        <v>334</v>
      </c>
    </row>
    <row r="107">
      <c r="A107" s="19"/>
      <c r="B107" s="41" t="s">
        <v>867</v>
      </c>
      <c r="C107" s="55" t="s">
        <v>109</v>
      </c>
    </row>
    <row r="108">
      <c r="A108" s="37" t="s">
        <v>616</v>
      </c>
      <c r="B108" s="38"/>
      <c r="C108" s="43"/>
    </row>
    <row r="109">
      <c r="A109" s="19"/>
      <c r="B109" s="41" t="s">
        <v>869</v>
      </c>
      <c r="C109" s="55" t="s">
        <v>109</v>
      </c>
    </row>
    <row r="110" hidden="1">
      <c r="A110" s="19"/>
      <c r="B110" s="41" t="s">
        <v>870</v>
      </c>
      <c r="C110" s="31" t="s">
        <v>334</v>
      </c>
    </row>
    <row r="111">
      <c r="A111" s="37" t="s">
        <v>618</v>
      </c>
      <c r="B111" s="38"/>
      <c r="C111" s="43"/>
    </row>
    <row r="112" hidden="1">
      <c r="A112" s="19"/>
      <c r="B112" s="41" t="s">
        <v>871</v>
      </c>
      <c r="C112" s="31" t="s">
        <v>334</v>
      </c>
    </row>
    <row r="113">
      <c r="A113" s="19"/>
      <c r="B113" s="41" t="s">
        <v>872</v>
      </c>
      <c r="C113" s="55" t="s">
        <v>98</v>
      </c>
    </row>
    <row r="114" hidden="1">
      <c r="A114" s="37" t="s">
        <v>632</v>
      </c>
      <c r="B114" s="38"/>
      <c r="C114" s="43"/>
    </row>
    <row r="115" hidden="1">
      <c r="A115" s="19"/>
      <c r="B115" s="41" t="s">
        <v>873</v>
      </c>
      <c r="C115" s="31" t="s">
        <v>334</v>
      </c>
    </row>
    <row r="116" hidden="1">
      <c r="A116" s="19"/>
      <c r="B116" s="41" t="s">
        <v>874</v>
      </c>
      <c r="C116" s="31" t="s">
        <v>334</v>
      </c>
    </row>
    <row r="117" hidden="1">
      <c r="A117" s="37" t="s">
        <v>637</v>
      </c>
      <c r="B117" s="38"/>
      <c r="C117" s="43"/>
    </row>
    <row r="118" hidden="1">
      <c r="A118" s="19"/>
      <c r="B118" s="41" t="s">
        <v>875</v>
      </c>
      <c r="C118" s="31" t="s">
        <v>334</v>
      </c>
    </row>
    <row r="119" hidden="1">
      <c r="A119" s="19"/>
      <c r="B119" s="41" t="s">
        <v>876</v>
      </c>
      <c r="C119" s="31" t="s">
        <v>334</v>
      </c>
    </row>
    <row r="120">
      <c r="A120" s="37" t="s">
        <v>643</v>
      </c>
      <c r="B120" s="38"/>
      <c r="C120" s="43"/>
    </row>
    <row r="121">
      <c r="A121" s="19"/>
      <c r="B121" s="41" t="s">
        <v>877</v>
      </c>
      <c r="C121" s="55" t="s">
        <v>109</v>
      </c>
    </row>
    <row r="122" hidden="1">
      <c r="A122" s="19"/>
      <c r="B122" s="41" t="s">
        <v>878</v>
      </c>
      <c r="C122" s="31" t="s">
        <v>334</v>
      </c>
    </row>
    <row r="123">
      <c r="A123" s="37" t="s">
        <v>661</v>
      </c>
      <c r="B123" s="38"/>
      <c r="C123" s="43"/>
    </row>
    <row r="124">
      <c r="A124" s="19"/>
      <c r="B124" s="41" t="s">
        <v>880</v>
      </c>
      <c r="C124" s="55" t="s">
        <v>98</v>
      </c>
    </row>
    <row r="125" hidden="1">
      <c r="A125" s="19"/>
      <c r="B125" s="70" t="s">
        <v>881</v>
      </c>
      <c r="C125" s="31" t="s">
        <v>334</v>
      </c>
    </row>
    <row r="126">
      <c r="A126" s="37" t="s">
        <v>664</v>
      </c>
      <c r="B126" s="38"/>
      <c r="C126" s="43"/>
    </row>
    <row r="127" hidden="1">
      <c r="A127" s="19"/>
      <c r="B127" s="41" t="s">
        <v>882</v>
      </c>
      <c r="C127" s="31" t="s">
        <v>334</v>
      </c>
    </row>
    <row r="128">
      <c r="A128" s="19"/>
      <c r="B128" s="41" t="s">
        <v>883</v>
      </c>
      <c r="C128" s="55" t="s">
        <v>109</v>
      </c>
    </row>
    <row r="129">
      <c r="A129" s="37" t="s">
        <v>673</v>
      </c>
      <c r="B129" s="38"/>
      <c r="C129" s="43"/>
    </row>
    <row r="130" hidden="1">
      <c r="A130" s="19"/>
      <c r="B130" s="41" t="s">
        <v>884</v>
      </c>
      <c r="C130" s="31" t="s">
        <v>334</v>
      </c>
    </row>
    <row r="131">
      <c r="A131" s="19"/>
      <c r="B131" s="41" t="s">
        <v>885</v>
      </c>
      <c r="C131" s="55" t="s">
        <v>109</v>
      </c>
    </row>
    <row r="132">
      <c r="A132" s="37" t="s">
        <v>675</v>
      </c>
      <c r="B132" s="38"/>
      <c r="C132" s="43"/>
    </row>
    <row r="133">
      <c r="A133" s="19"/>
      <c r="B133" s="41" t="s">
        <v>886</v>
      </c>
      <c r="C133" s="55" t="s">
        <v>109</v>
      </c>
    </row>
    <row r="134" hidden="1">
      <c r="A134" s="19"/>
      <c r="B134" s="41" t="s">
        <v>887</v>
      </c>
      <c r="C134" s="31" t="s">
        <v>334</v>
      </c>
    </row>
    <row r="135" hidden="1">
      <c r="A135" s="37" t="s">
        <v>684</v>
      </c>
      <c r="B135" s="38"/>
      <c r="C135" s="43"/>
    </row>
    <row r="136" hidden="1">
      <c r="A136" s="19"/>
      <c r="B136" s="41" t="s">
        <v>888</v>
      </c>
      <c r="C136" s="31" t="s">
        <v>334</v>
      </c>
    </row>
    <row r="137" hidden="1">
      <c r="A137" s="19"/>
      <c r="B137" s="41" t="s">
        <v>889</v>
      </c>
      <c r="C137" s="31" t="s">
        <v>334</v>
      </c>
    </row>
    <row r="138" hidden="1">
      <c r="A138" s="37" t="s">
        <v>719</v>
      </c>
      <c r="B138" s="38"/>
      <c r="C138" s="43"/>
    </row>
    <row r="139" hidden="1">
      <c r="A139" s="19"/>
      <c r="B139" s="41" t="s">
        <v>890</v>
      </c>
      <c r="C139" s="31" t="s">
        <v>334</v>
      </c>
    </row>
    <row r="140" hidden="1">
      <c r="A140" s="19"/>
      <c r="B140" s="41" t="s">
        <v>891</v>
      </c>
      <c r="C140" s="31" t="s">
        <v>334</v>
      </c>
    </row>
    <row r="141" hidden="1">
      <c r="A141" s="37" t="s">
        <v>724</v>
      </c>
      <c r="B141" s="38"/>
      <c r="C141" s="43"/>
    </row>
    <row r="142" hidden="1">
      <c r="A142" s="19"/>
      <c r="B142" s="41" t="s">
        <v>893</v>
      </c>
      <c r="C142" s="31" t="s">
        <v>334</v>
      </c>
    </row>
    <row r="143" hidden="1">
      <c r="A143" s="19"/>
      <c r="B143" s="41" t="s">
        <v>894</v>
      </c>
      <c r="C143" s="31" t="s">
        <v>334</v>
      </c>
    </row>
    <row r="144">
      <c r="A144" s="37" t="s">
        <v>726</v>
      </c>
      <c r="B144" s="38"/>
      <c r="C144" s="43"/>
    </row>
    <row r="145">
      <c r="A145" s="71"/>
      <c r="B145" s="72" t="s">
        <v>895</v>
      </c>
      <c r="C145" s="73" t="s">
        <v>109</v>
      </c>
    </row>
    <row r="146" hidden="1">
      <c r="A146" s="19"/>
      <c r="B146" s="41" t="s">
        <v>897</v>
      </c>
      <c r="C146" s="30" t="s">
        <v>334</v>
      </c>
    </row>
    <row r="147" hidden="1">
      <c r="A147" s="37" t="s">
        <v>738</v>
      </c>
      <c r="B147" s="38"/>
      <c r="C147" s="42"/>
    </row>
    <row r="148" hidden="1">
      <c r="A148" s="19"/>
      <c r="B148" s="41" t="s">
        <v>898</v>
      </c>
      <c r="C148" s="30" t="s">
        <v>334</v>
      </c>
    </row>
    <row r="149" hidden="1">
      <c r="A149" s="19"/>
      <c r="B149" s="41" t="s">
        <v>899</v>
      </c>
      <c r="C149" s="30" t="s">
        <v>334</v>
      </c>
    </row>
    <row r="150" hidden="1">
      <c r="A150" s="37" t="s">
        <v>748</v>
      </c>
      <c r="B150" s="38"/>
      <c r="C150" s="42"/>
    </row>
    <row r="151" hidden="1">
      <c r="A151" s="19"/>
      <c r="B151" s="41" t="s">
        <v>900</v>
      </c>
      <c r="C151" s="30" t="s">
        <v>334</v>
      </c>
    </row>
    <row r="152" hidden="1">
      <c r="A152" s="19"/>
      <c r="B152" s="41" t="s">
        <v>901</v>
      </c>
      <c r="C152" s="30" t="s">
        <v>334</v>
      </c>
    </row>
    <row r="153" hidden="1">
      <c r="A153" s="37" t="s">
        <v>751</v>
      </c>
      <c r="B153" s="38"/>
      <c r="C153" s="42"/>
    </row>
    <row r="154" hidden="1">
      <c r="A154" s="19"/>
      <c r="B154" s="41" t="s">
        <v>902</v>
      </c>
      <c r="C154" s="30" t="s">
        <v>334</v>
      </c>
    </row>
    <row r="155" hidden="1">
      <c r="A155" s="19"/>
      <c r="B155" s="41" t="s">
        <v>903</v>
      </c>
      <c r="C155" s="30" t="s">
        <v>334</v>
      </c>
    </row>
    <row r="156" hidden="1">
      <c r="A156" s="37" t="s">
        <v>758</v>
      </c>
      <c r="B156" s="38"/>
      <c r="C156" s="42"/>
    </row>
    <row r="157" hidden="1">
      <c r="A157" s="19"/>
      <c r="B157" s="41" t="s">
        <v>904</v>
      </c>
      <c r="C157" s="30" t="s">
        <v>334</v>
      </c>
    </row>
    <row r="158" hidden="1">
      <c r="A158" s="19"/>
      <c r="B158" s="41" t="s">
        <v>905</v>
      </c>
      <c r="C158" s="30" t="s">
        <v>334</v>
      </c>
    </row>
    <row r="159" hidden="1">
      <c r="A159" s="37" t="s">
        <v>906</v>
      </c>
      <c r="B159" s="38"/>
      <c r="C159" s="42"/>
    </row>
    <row r="160" hidden="1">
      <c r="A160" s="19"/>
      <c r="B160" s="41" t="s">
        <v>907</v>
      </c>
      <c r="C160" s="30" t="s">
        <v>334</v>
      </c>
    </row>
    <row r="161">
      <c r="J161" s="45"/>
    </row>
    <row r="162">
      <c r="J162" s="45"/>
    </row>
    <row r="163">
      <c r="J163" s="45"/>
    </row>
    <row r="164">
      <c r="J164" s="45"/>
    </row>
    <row r="165">
      <c r="J165" s="45"/>
    </row>
    <row r="166">
      <c r="J166" s="45"/>
    </row>
    <row r="167">
      <c r="J167" s="45"/>
    </row>
    <row r="168">
      <c r="J168" s="45"/>
    </row>
    <row r="169">
      <c r="J169" s="45"/>
    </row>
    <row r="170">
      <c r="J170" s="45"/>
    </row>
    <row r="171">
      <c r="J171" s="45"/>
    </row>
    <row r="172">
      <c r="J172" s="45"/>
    </row>
    <row r="173">
      <c r="J173" s="45"/>
    </row>
    <row r="174">
      <c r="J174" s="45"/>
    </row>
    <row r="175">
      <c r="J175" s="45"/>
    </row>
    <row r="176">
      <c r="J176" s="45"/>
    </row>
    <row r="177">
      <c r="J177" s="45"/>
    </row>
    <row r="178">
      <c r="J178" s="45"/>
    </row>
    <row r="179">
      <c r="J179" s="45"/>
    </row>
    <row r="180">
      <c r="J180" s="45"/>
    </row>
    <row r="181">
      <c r="J181" s="45"/>
    </row>
    <row r="182">
      <c r="J182" s="45"/>
    </row>
    <row r="183">
      <c r="J183" s="45"/>
    </row>
    <row r="184">
      <c r="J184" s="45"/>
    </row>
    <row r="185">
      <c r="J185" s="45"/>
    </row>
    <row r="186">
      <c r="J186" s="45"/>
    </row>
    <row r="187">
      <c r="J187" s="45"/>
    </row>
    <row r="188">
      <c r="J188" s="45"/>
    </row>
    <row r="189">
      <c r="J189" s="45"/>
    </row>
    <row r="190">
      <c r="J190" s="45"/>
    </row>
    <row r="191">
      <c r="J191" s="45"/>
    </row>
    <row r="192">
      <c r="J192" s="45"/>
    </row>
    <row r="193">
      <c r="J193" s="45"/>
    </row>
    <row r="194">
      <c r="J194" s="45"/>
    </row>
    <row r="195">
      <c r="J195" s="45"/>
    </row>
    <row r="196">
      <c r="J196" s="45"/>
    </row>
    <row r="197">
      <c r="J197" s="45"/>
    </row>
    <row r="198">
      <c r="J198" s="45"/>
    </row>
    <row r="199">
      <c r="J199" s="45"/>
    </row>
    <row r="200">
      <c r="J200" s="45"/>
    </row>
    <row r="201">
      <c r="J201" s="45"/>
    </row>
    <row r="202">
      <c r="J202" s="45"/>
    </row>
    <row r="203">
      <c r="J203" s="45"/>
    </row>
    <row r="204">
      <c r="J204" s="45"/>
    </row>
    <row r="205">
      <c r="J205" s="45"/>
    </row>
    <row r="206">
      <c r="J206" s="45"/>
    </row>
    <row r="207">
      <c r="J207" s="45"/>
    </row>
    <row r="208">
      <c r="J208" s="45"/>
    </row>
    <row r="209">
      <c r="J209" s="45"/>
    </row>
    <row r="210">
      <c r="J210" s="45"/>
    </row>
    <row r="211">
      <c r="J211" s="45"/>
    </row>
    <row r="212">
      <c r="J212" s="45"/>
    </row>
    <row r="213">
      <c r="J213" s="45"/>
    </row>
    <row r="214">
      <c r="J214" s="45"/>
    </row>
    <row r="215">
      <c r="J215" s="45"/>
    </row>
    <row r="216">
      <c r="J216" s="45"/>
    </row>
    <row r="217">
      <c r="J217" s="45"/>
    </row>
    <row r="218">
      <c r="J218" s="45"/>
    </row>
    <row r="219">
      <c r="J219" s="45"/>
    </row>
    <row r="220">
      <c r="J220" s="45"/>
    </row>
    <row r="221">
      <c r="J221" s="45"/>
    </row>
    <row r="222">
      <c r="J222" s="45"/>
    </row>
    <row r="223">
      <c r="J223" s="45"/>
    </row>
    <row r="224">
      <c r="J224" s="45"/>
    </row>
    <row r="225">
      <c r="J225" s="45"/>
    </row>
    <row r="226">
      <c r="J226" s="45"/>
    </row>
    <row r="227">
      <c r="J227" s="45"/>
    </row>
    <row r="228">
      <c r="J228" s="45"/>
    </row>
    <row r="229">
      <c r="J229" s="45"/>
    </row>
    <row r="230">
      <c r="J230" s="45"/>
    </row>
    <row r="231">
      <c r="J231" s="45"/>
    </row>
    <row r="232">
      <c r="J232" s="45"/>
    </row>
    <row r="233">
      <c r="J233" s="45"/>
    </row>
    <row r="234">
      <c r="J234" s="45"/>
    </row>
    <row r="235">
      <c r="J235" s="45"/>
    </row>
    <row r="236">
      <c r="J236" s="45"/>
    </row>
    <row r="237">
      <c r="J237" s="45"/>
    </row>
    <row r="238">
      <c r="J238" s="45"/>
    </row>
    <row r="239">
      <c r="J239" s="45"/>
    </row>
    <row r="240">
      <c r="J240" s="45"/>
    </row>
    <row r="241">
      <c r="J241" s="45"/>
    </row>
    <row r="242">
      <c r="J242" s="45"/>
    </row>
    <row r="243">
      <c r="J243" s="45"/>
    </row>
    <row r="244">
      <c r="J244" s="45"/>
    </row>
    <row r="245">
      <c r="J245" s="45"/>
    </row>
    <row r="246">
      <c r="J246" s="45"/>
    </row>
    <row r="247">
      <c r="J247" s="45"/>
    </row>
    <row r="248">
      <c r="J248" s="45"/>
    </row>
    <row r="249">
      <c r="J249" s="45"/>
    </row>
    <row r="250">
      <c r="J250" s="45"/>
    </row>
    <row r="251">
      <c r="J251" s="45"/>
    </row>
    <row r="252">
      <c r="J252" s="45"/>
    </row>
    <row r="253">
      <c r="J253" s="45"/>
    </row>
    <row r="254">
      <c r="J254" s="45"/>
    </row>
    <row r="255">
      <c r="J255" s="45"/>
    </row>
    <row r="256">
      <c r="J256" s="45"/>
    </row>
    <row r="257">
      <c r="J257" s="45"/>
    </row>
    <row r="258">
      <c r="J258" s="45"/>
    </row>
    <row r="259">
      <c r="J259" s="45"/>
    </row>
    <row r="260">
      <c r="J260" s="45"/>
    </row>
    <row r="261">
      <c r="J261" s="45"/>
    </row>
    <row r="262">
      <c r="J262" s="45"/>
    </row>
    <row r="263">
      <c r="J263" s="45"/>
    </row>
    <row r="264">
      <c r="J264" s="45"/>
    </row>
    <row r="265">
      <c r="J265" s="45"/>
    </row>
    <row r="266">
      <c r="J266" s="45"/>
    </row>
    <row r="267">
      <c r="J267" s="45"/>
    </row>
    <row r="268">
      <c r="J268" s="45"/>
    </row>
    <row r="269">
      <c r="J269" s="45"/>
    </row>
    <row r="270">
      <c r="J270" s="45"/>
    </row>
    <row r="271">
      <c r="J271" s="45"/>
    </row>
    <row r="272">
      <c r="J272" s="45"/>
    </row>
    <row r="273">
      <c r="J273" s="45"/>
    </row>
    <row r="274">
      <c r="J274" s="45"/>
    </row>
    <row r="275">
      <c r="J275" s="45"/>
    </row>
    <row r="276">
      <c r="J276" s="45"/>
    </row>
    <row r="277">
      <c r="J277" s="45"/>
    </row>
    <row r="278">
      <c r="J278" s="45"/>
    </row>
    <row r="279">
      <c r="J279" s="45"/>
    </row>
    <row r="280">
      <c r="J280" s="45"/>
    </row>
    <row r="281">
      <c r="J281" s="45"/>
    </row>
    <row r="282">
      <c r="J282" s="45"/>
    </row>
    <row r="283">
      <c r="J283" s="45"/>
    </row>
    <row r="284">
      <c r="J284" s="45"/>
    </row>
    <row r="285">
      <c r="J285" s="45"/>
    </row>
    <row r="286">
      <c r="J286" s="45"/>
    </row>
    <row r="287">
      <c r="J287" s="45"/>
    </row>
    <row r="288">
      <c r="J288" s="45"/>
    </row>
    <row r="289">
      <c r="J289" s="45"/>
    </row>
    <row r="290">
      <c r="J290" s="45"/>
    </row>
    <row r="291">
      <c r="J291" s="45"/>
    </row>
    <row r="292">
      <c r="J292" s="45"/>
    </row>
    <row r="293">
      <c r="J293" s="45"/>
    </row>
    <row r="294">
      <c r="J294" s="45"/>
    </row>
    <row r="295">
      <c r="J295" s="45"/>
    </row>
    <row r="296">
      <c r="J296" s="45"/>
    </row>
    <row r="297">
      <c r="J297" s="45"/>
    </row>
    <row r="298">
      <c r="J298" s="45"/>
    </row>
    <row r="299">
      <c r="J299" s="45"/>
    </row>
    <row r="300">
      <c r="J300" s="45"/>
    </row>
    <row r="301">
      <c r="J301" s="45"/>
    </row>
    <row r="302">
      <c r="J302" s="45"/>
    </row>
    <row r="303">
      <c r="J303" s="45"/>
    </row>
    <row r="304">
      <c r="J304" s="45"/>
    </row>
    <row r="305">
      <c r="J305" s="45"/>
    </row>
    <row r="306">
      <c r="J306" s="45"/>
    </row>
    <row r="307">
      <c r="J307" s="45"/>
    </row>
    <row r="308">
      <c r="J308" s="45"/>
    </row>
    <row r="309">
      <c r="J309" s="45"/>
    </row>
    <row r="310">
      <c r="J310" s="45"/>
    </row>
    <row r="311">
      <c r="J311" s="45"/>
    </row>
    <row r="312">
      <c r="J312" s="45"/>
    </row>
    <row r="313">
      <c r="J313" s="45"/>
    </row>
    <row r="314">
      <c r="J314" s="45"/>
    </row>
    <row r="315">
      <c r="J315" s="45"/>
    </row>
    <row r="316">
      <c r="J316" s="45"/>
    </row>
    <row r="317">
      <c r="J317" s="45"/>
    </row>
    <row r="318">
      <c r="J318" s="45"/>
    </row>
    <row r="319">
      <c r="J319" s="45"/>
    </row>
    <row r="320">
      <c r="J320" s="45"/>
    </row>
    <row r="321">
      <c r="J321" s="45"/>
    </row>
    <row r="322">
      <c r="J322" s="45"/>
    </row>
    <row r="323">
      <c r="J323" s="45"/>
    </row>
    <row r="324">
      <c r="J324" s="45"/>
    </row>
    <row r="325">
      <c r="J325" s="45"/>
    </row>
    <row r="326">
      <c r="J326" s="45"/>
    </row>
    <row r="327">
      <c r="J327" s="45"/>
    </row>
    <row r="328">
      <c r="J328" s="45"/>
    </row>
    <row r="329">
      <c r="J329" s="45"/>
    </row>
    <row r="330">
      <c r="J330" s="45"/>
    </row>
    <row r="331">
      <c r="J331" s="45"/>
    </row>
    <row r="332">
      <c r="J332" s="45"/>
    </row>
    <row r="333">
      <c r="J333" s="45"/>
    </row>
    <row r="334">
      <c r="J334" s="45"/>
    </row>
    <row r="335">
      <c r="J335" s="45"/>
    </row>
    <row r="336">
      <c r="J336" s="45"/>
    </row>
    <row r="337">
      <c r="J337" s="45"/>
    </row>
    <row r="338">
      <c r="J338" s="45"/>
    </row>
    <row r="339">
      <c r="J339" s="45"/>
    </row>
    <row r="340">
      <c r="J340" s="45"/>
    </row>
    <row r="341">
      <c r="J341" s="45"/>
    </row>
    <row r="342">
      <c r="J342" s="45"/>
    </row>
    <row r="343">
      <c r="J343" s="45"/>
    </row>
    <row r="344">
      <c r="J344" s="45"/>
    </row>
    <row r="345">
      <c r="J345" s="45"/>
    </row>
    <row r="346">
      <c r="J346" s="45"/>
    </row>
    <row r="347">
      <c r="J347" s="45"/>
    </row>
    <row r="348">
      <c r="J348" s="45"/>
    </row>
    <row r="349">
      <c r="J349" s="45"/>
    </row>
    <row r="350">
      <c r="J350" s="45"/>
    </row>
    <row r="351">
      <c r="J351" s="45"/>
    </row>
    <row r="352">
      <c r="J352" s="45"/>
    </row>
    <row r="353">
      <c r="J353" s="45"/>
    </row>
    <row r="354">
      <c r="J354" s="45"/>
    </row>
    <row r="355">
      <c r="J355" s="45"/>
    </row>
    <row r="356">
      <c r="J356" s="45"/>
    </row>
    <row r="357">
      <c r="J357" s="45"/>
    </row>
    <row r="358">
      <c r="J358" s="45"/>
    </row>
    <row r="359">
      <c r="J359" s="45"/>
    </row>
    <row r="360">
      <c r="J360" s="45"/>
    </row>
    <row r="361">
      <c r="J361" s="45"/>
    </row>
    <row r="362">
      <c r="J362" s="45"/>
    </row>
    <row r="363">
      <c r="J363" s="45"/>
    </row>
    <row r="364">
      <c r="J364" s="45"/>
    </row>
    <row r="365">
      <c r="J365" s="45"/>
    </row>
    <row r="366">
      <c r="J366" s="45"/>
    </row>
    <row r="367">
      <c r="J367" s="45"/>
    </row>
    <row r="368">
      <c r="J368" s="45"/>
    </row>
    <row r="369">
      <c r="J369" s="45"/>
    </row>
    <row r="370">
      <c r="J370" s="45"/>
    </row>
    <row r="371">
      <c r="J371" s="45"/>
    </row>
    <row r="372">
      <c r="J372" s="45"/>
    </row>
    <row r="373">
      <c r="J373" s="45"/>
    </row>
    <row r="374">
      <c r="J374" s="45"/>
    </row>
    <row r="375">
      <c r="J375" s="45"/>
    </row>
    <row r="376">
      <c r="J376" s="45"/>
    </row>
    <row r="377">
      <c r="J377" s="45"/>
    </row>
    <row r="378">
      <c r="J378" s="45"/>
    </row>
    <row r="379">
      <c r="J379" s="45"/>
    </row>
    <row r="380">
      <c r="J380" s="45"/>
    </row>
    <row r="381">
      <c r="J381" s="45"/>
    </row>
    <row r="382">
      <c r="J382" s="45"/>
    </row>
    <row r="383">
      <c r="J383" s="45"/>
    </row>
    <row r="384">
      <c r="J384" s="45"/>
    </row>
    <row r="385">
      <c r="J385" s="45"/>
    </row>
    <row r="386">
      <c r="J386" s="45"/>
    </row>
    <row r="387">
      <c r="J387" s="45"/>
    </row>
    <row r="388">
      <c r="J388" s="45"/>
    </row>
    <row r="389">
      <c r="J389" s="45"/>
    </row>
    <row r="390">
      <c r="J390" s="45"/>
    </row>
    <row r="391">
      <c r="J391" s="45"/>
    </row>
    <row r="392">
      <c r="J392" s="45"/>
    </row>
    <row r="393">
      <c r="J393" s="45"/>
    </row>
    <row r="394">
      <c r="J394" s="45"/>
    </row>
    <row r="395">
      <c r="J395" s="45"/>
    </row>
    <row r="396">
      <c r="J396" s="45"/>
    </row>
    <row r="397">
      <c r="J397" s="45"/>
    </row>
    <row r="398">
      <c r="J398" s="45"/>
    </row>
    <row r="399">
      <c r="J399" s="45"/>
    </row>
    <row r="400">
      <c r="J400" s="45"/>
    </row>
    <row r="401">
      <c r="J401" s="45"/>
    </row>
    <row r="402">
      <c r="J402" s="45"/>
    </row>
    <row r="403">
      <c r="J403" s="45"/>
    </row>
    <row r="404">
      <c r="J404" s="45"/>
    </row>
    <row r="405">
      <c r="J405" s="45"/>
    </row>
    <row r="406">
      <c r="J406" s="45"/>
    </row>
    <row r="407">
      <c r="J407" s="45"/>
    </row>
    <row r="408">
      <c r="J408" s="45"/>
    </row>
    <row r="409">
      <c r="J409" s="45"/>
    </row>
    <row r="410">
      <c r="J410" s="45"/>
    </row>
    <row r="411">
      <c r="J411" s="45"/>
    </row>
    <row r="412">
      <c r="J412" s="45"/>
    </row>
    <row r="413">
      <c r="J413" s="45"/>
    </row>
    <row r="414">
      <c r="J414" s="45"/>
    </row>
    <row r="415">
      <c r="J415" s="45"/>
    </row>
    <row r="416">
      <c r="J416" s="45"/>
    </row>
    <row r="417">
      <c r="J417" s="45"/>
    </row>
    <row r="418">
      <c r="J418" s="45"/>
    </row>
    <row r="419">
      <c r="J419" s="45"/>
    </row>
    <row r="420">
      <c r="J420" s="45"/>
    </row>
    <row r="421">
      <c r="J421" s="45"/>
    </row>
    <row r="422">
      <c r="J422" s="45"/>
    </row>
    <row r="423">
      <c r="J423" s="45"/>
    </row>
    <row r="424">
      <c r="J424" s="45"/>
    </row>
    <row r="425">
      <c r="J425" s="45"/>
    </row>
    <row r="426">
      <c r="J426" s="45"/>
    </row>
    <row r="427">
      <c r="J427" s="45"/>
    </row>
    <row r="428">
      <c r="J428" s="45"/>
    </row>
    <row r="429">
      <c r="J429" s="45"/>
    </row>
    <row r="430">
      <c r="J430" s="45"/>
    </row>
    <row r="431">
      <c r="J431" s="45"/>
    </row>
    <row r="432">
      <c r="J432" s="45"/>
    </row>
    <row r="433">
      <c r="J433" s="45"/>
    </row>
    <row r="434">
      <c r="J434" s="45"/>
    </row>
    <row r="435">
      <c r="J435" s="45"/>
    </row>
    <row r="436">
      <c r="J436" s="45"/>
    </row>
    <row r="437">
      <c r="J437" s="45"/>
    </row>
    <row r="438">
      <c r="J438" s="45"/>
    </row>
    <row r="439">
      <c r="J439" s="45"/>
    </row>
    <row r="440">
      <c r="J440" s="45"/>
    </row>
    <row r="441">
      <c r="J441" s="45"/>
    </row>
    <row r="442">
      <c r="J442" s="45"/>
    </row>
    <row r="443">
      <c r="J443" s="45"/>
    </row>
    <row r="444">
      <c r="J444" s="45"/>
    </row>
    <row r="445">
      <c r="J445" s="45"/>
    </row>
    <row r="446">
      <c r="J446" s="45"/>
    </row>
    <row r="447">
      <c r="J447" s="45"/>
    </row>
    <row r="448">
      <c r="J448" s="45"/>
    </row>
    <row r="449">
      <c r="J449" s="45"/>
    </row>
    <row r="450">
      <c r="J450" s="45"/>
    </row>
    <row r="451">
      <c r="J451" s="45"/>
    </row>
    <row r="452">
      <c r="J452" s="45"/>
    </row>
    <row r="453">
      <c r="J453" s="45"/>
    </row>
    <row r="454">
      <c r="J454" s="45"/>
    </row>
    <row r="455">
      <c r="J455" s="45"/>
    </row>
    <row r="456">
      <c r="J456" s="45"/>
    </row>
    <row r="457">
      <c r="J457" s="45"/>
    </row>
    <row r="458">
      <c r="J458" s="45"/>
    </row>
    <row r="459">
      <c r="J459" s="45"/>
    </row>
    <row r="460">
      <c r="J460" s="45"/>
    </row>
    <row r="461">
      <c r="J461" s="45"/>
    </row>
    <row r="462">
      <c r="J462" s="45"/>
    </row>
    <row r="463">
      <c r="J463" s="45"/>
    </row>
    <row r="464">
      <c r="J464" s="45"/>
    </row>
    <row r="465">
      <c r="J465" s="45"/>
    </row>
    <row r="466">
      <c r="J466" s="45"/>
    </row>
    <row r="467">
      <c r="J467" s="45"/>
    </row>
    <row r="468">
      <c r="J468" s="45"/>
    </row>
    <row r="469">
      <c r="J469" s="45"/>
    </row>
    <row r="470">
      <c r="J470" s="45"/>
    </row>
    <row r="471">
      <c r="J471" s="45"/>
    </row>
    <row r="472">
      <c r="J472" s="45"/>
    </row>
    <row r="473">
      <c r="J473" s="45"/>
    </row>
    <row r="474">
      <c r="J474" s="45"/>
    </row>
    <row r="475">
      <c r="J475" s="45"/>
    </row>
    <row r="476">
      <c r="J476" s="45"/>
    </row>
    <row r="477">
      <c r="J477" s="45"/>
    </row>
    <row r="478">
      <c r="J478" s="45"/>
    </row>
    <row r="479">
      <c r="J479" s="45"/>
    </row>
    <row r="480">
      <c r="J480" s="45"/>
    </row>
    <row r="481">
      <c r="J481" s="45"/>
    </row>
    <row r="482">
      <c r="J482" s="45"/>
    </row>
    <row r="483">
      <c r="J483" s="45"/>
    </row>
    <row r="484">
      <c r="J484" s="45"/>
    </row>
    <row r="485">
      <c r="J485" s="45"/>
    </row>
    <row r="486">
      <c r="J486" s="45"/>
    </row>
    <row r="487">
      <c r="J487" s="45"/>
    </row>
    <row r="488">
      <c r="J488" s="45"/>
    </row>
    <row r="489">
      <c r="J489" s="45"/>
    </row>
    <row r="490">
      <c r="J490" s="45"/>
    </row>
    <row r="491">
      <c r="J491" s="45"/>
    </row>
    <row r="492">
      <c r="J492" s="45"/>
    </row>
    <row r="493">
      <c r="J493" s="45"/>
    </row>
    <row r="494">
      <c r="J494" s="45"/>
    </row>
    <row r="495">
      <c r="J495" s="45"/>
    </row>
    <row r="496">
      <c r="J496" s="45"/>
    </row>
    <row r="497">
      <c r="J497" s="45"/>
    </row>
    <row r="498">
      <c r="J498" s="45"/>
    </row>
    <row r="499">
      <c r="J499" s="45"/>
    </row>
    <row r="500">
      <c r="J500" s="45"/>
    </row>
    <row r="501">
      <c r="J501" s="45"/>
    </row>
    <row r="502">
      <c r="J502" s="45"/>
    </row>
    <row r="503">
      <c r="J503" s="45"/>
    </row>
    <row r="504">
      <c r="J504" s="45"/>
    </row>
    <row r="505">
      <c r="J505" s="45"/>
    </row>
    <row r="506">
      <c r="J506" s="45"/>
    </row>
    <row r="507">
      <c r="J507" s="45"/>
    </row>
    <row r="508">
      <c r="J508" s="45"/>
    </row>
    <row r="509">
      <c r="J509" s="45"/>
    </row>
    <row r="510">
      <c r="J510" s="45"/>
    </row>
    <row r="511">
      <c r="J511" s="45"/>
    </row>
    <row r="512">
      <c r="J512" s="45"/>
    </row>
    <row r="513">
      <c r="J513" s="45"/>
    </row>
    <row r="514">
      <c r="J514" s="45"/>
    </row>
    <row r="515">
      <c r="J515" s="45"/>
    </row>
    <row r="516">
      <c r="J516" s="45"/>
    </row>
    <row r="517">
      <c r="J517" s="45"/>
    </row>
    <row r="518">
      <c r="J518" s="45"/>
    </row>
    <row r="519">
      <c r="J519" s="45"/>
    </row>
    <row r="520">
      <c r="J520" s="45"/>
    </row>
    <row r="521">
      <c r="J521" s="45"/>
    </row>
    <row r="522">
      <c r="J522" s="45"/>
    </row>
    <row r="523">
      <c r="J523" s="45"/>
    </row>
    <row r="524">
      <c r="J524" s="45"/>
    </row>
    <row r="525">
      <c r="J525" s="45"/>
    </row>
    <row r="526">
      <c r="J526" s="45"/>
    </row>
    <row r="527">
      <c r="J527" s="45"/>
    </row>
    <row r="528">
      <c r="J528" s="45"/>
    </row>
    <row r="529">
      <c r="J529" s="45"/>
    </row>
    <row r="530">
      <c r="J530" s="45"/>
    </row>
    <row r="531">
      <c r="J531" s="45"/>
    </row>
    <row r="532">
      <c r="J532" s="45"/>
    </row>
    <row r="533">
      <c r="J533" s="45"/>
    </row>
    <row r="534">
      <c r="J534" s="45"/>
    </row>
    <row r="535">
      <c r="J535" s="45"/>
    </row>
    <row r="536">
      <c r="J536" s="45"/>
    </row>
    <row r="537">
      <c r="J537" s="45"/>
    </row>
    <row r="538">
      <c r="J538" s="45"/>
    </row>
    <row r="539">
      <c r="J539" s="45"/>
    </row>
    <row r="540">
      <c r="J540" s="45"/>
    </row>
    <row r="541">
      <c r="J541" s="45"/>
    </row>
    <row r="542">
      <c r="J542" s="45"/>
    </row>
    <row r="543">
      <c r="J543" s="45"/>
    </row>
    <row r="544">
      <c r="J544" s="45"/>
    </row>
    <row r="545">
      <c r="J545" s="45"/>
    </row>
    <row r="546">
      <c r="J546" s="45"/>
    </row>
    <row r="547">
      <c r="J547" s="45"/>
    </row>
    <row r="548">
      <c r="J548" s="45"/>
    </row>
    <row r="549">
      <c r="J549" s="45"/>
    </row>
    <row r="550">
      <c r="J550" s="45"/>
    </row>
    <row r="551">
      <c r="J551" s="45"/>
    </row>
    <row r="552">
      <c r="J552" s="45"/>
    </row>
    <row r="553">
      <c r="J553" s="45"/>
    </row>
    <row r="554">
      <c r="J554" s="45"/>
    </row>
    <row r="555">
      <c r="J555" s="45"/>
    </row>
    <row r="556">
      <c r="J556" s="45"/>
    </row>
    <row r="557">
      <c r="J557" s="45"/>
    </row>
    <row r="558">
      <c r="J558" s="45"/>
    </row>
    <row r="559">
      <c r="J559" s="45"/>
    </row>
    <row r="560">
      <c r="J560" s="45"/>
    </row>
    <row r="561">
      <c r="J561" s="45"/>
    </row>
    <row r="562">
      <c r="J562" s="45"/>
    </row>
    <row r="563">
      <c r="J563" s="45"/>
    </row>
    <row r="564">
      <c r="J564" s="45"/>
    </row>
    <row r="565">
      <c r="J565" s="45"/>
    </row>
    <row r="566">
      <c r="J566" s="45"/>
    </row>
    <row r="567">
      <c r="J567" s="45"/>
    </row>
    <row r="568">
      <c r="J568" s="45"/>
    </row>
    <row r="569">
      <c r="J569" s="45"/>
    </row>
    <row r="570">
      <c r="J570" s="45"/>
    </row>
    <row r="571">
      <c r="J571" s="45"/>
    </row>
    <row r="572">
      <c r="J572" s="45"/>
    </row>
    <row r="573">
      <c r="J573" s="45"/>
    </row>
    <row r="574">
      <c r="J574" s="45"/>
    </row>
    <row r="575">
      <c r="J575" s="45"/>
    </row>
    <row r="576">
      <c r="J576" s="45"/>
    </row>
    <row r="577">
      <c r="J577" s="45"/>
    </row>
    <row r="578">
      <c r="J578" s="45"/>
    </row>
    <row r="579">
      <c r="J579" s="45"/>
    </row>
    <row r="580">
      <c r="J580" s="45"/>
    </row>
    <row r="581">
      <c r="J581" s="45"/>
    </row>
    <row r="582">
      <c r="J582" s="45"/>
    </row>
    <row r="583">
      <c r="J583" s="45"/>
    </row>
    <row r="584">
      <c r="J584" s="45"/>
    </row>
    <row r="585">
      <c r="J585" s="45"/>
    </row>
    <row r="586">
      <c r="J586" s="45"/>
    </row>
    <row r="587">
      <c r="J587" s="45"/>
    </row>
    <row r="588">
      <c r="J588" s="45"/>
    </row>
    <row r="589">
      <c r="J589" s="45"/>
    </row>
    <row r="590">
      <c r="J590" s="45"/>
    </row>
    <row r="591">
      <c r="J591" s="45"/>
    </row>
    <row r="592">
      <c r="J592" s="45"/>
    </row>
    <row r="593">
      <c r="J593" s="45"/>
    </row>
    <row r="594">
      <c r="J594" s="45"/>
    </row>
    <row r="595">
      <c r="J595" s="45"/>
    </row>
    <row r="596">
      <c r="J596" s="45"/>
    </row>
    <row r="597">
      <c r="J597" s="45"/>
    </row>
    <row r="598">
      <c r="J598" s="45"/>
    </row>
    <row r="599">
      <c r="J599" s="45"/>
    </row>
    <row r="600">
      <c r="J600" s="45"/>
    </row>
    <row r="601">
      <c r="J601" s="45"/>
    </row>
    <row r="602">
      <c r="J602" s="45"/>
    </row>
    <row r="603">
      <c r="J603" s="45"/>
    </row>
    <row r="604">
      <c r="J604" s="45"/>
    </row>
    <row r="605">
      <c r="J605" s="45"/>
    </row>
    <row r="606">
      <c r="J606" s="45"/>
    </row>
    <row r="607">
      <c r="J607" s="45"/>
    </row>
    <row r="608">
      <c r="J608" s="45"/>
    </row>
    <row r="609">
      <c r="J609" s="45"/>
    </row>
    <row r="610">
      <c r="J610" s="45"/>
    </row>
    <row r="611">
      <c r="J611" s="45"/>
    </row>
    <row r="612">
      <c r="J612" s="45"/>
    </row>
    <row r="613">
      <c r="J613" s="45"/>
    </row>
    <row r="614">
      <c r="J614" s="45"/>
    </row>
    <row r="615">
      <c r="J615" s="45"/>
    </row>
    <row r="616">
      <c r="J616" s="45"/>
    </row>
    <row r="617">
      <c r="J617" s="45"/>
    </row>
    <row r="618">
      <c r="J618" s="45"/>
    </row>
    <row r="619">
      <c r="J619" s="45"/>
    </row>
    <row r="620">
      <c r="J620" s="45"/>
    </row>
    <row r="621">
      <c r="J621" s="45"/>
    </row>
    <row r="622">
      <c r="J622" s="45"/>
    </row>
    <row r="623">
      <c r="J623" s="45"/>
    </row>
    <row r="624">
      <c r="J624" s="45"/>
    </row>
    <row r="625">
      <c r="J625" s="45"/>
    </row>
    <row r="626">
      <c r="J626" s="45"/>
    </row>
    <row r="627">
      <c r="J627" s="45"/>
    </row>
    <row r="628">
      <c r="J628" s="45"/>
    </row>
    <row r="629">
      <c r="J629" s="45"/>
    </row>
    <row r="630">
      <c r="J630" s="45"/>
    </row>
    <row r="631">
      <c r="J631" s="45"/>
    </row>
    <row r="632">
      <c r="J632" s="45"/>
    </row>
    <row r="633">
      <c r="J633" s="45"/>
    </row>
    <row r="634">
      <c r="J634" s="45"/>
    </row>
    <row r="635">
      <c r="J635" s="45"/>
    </row>
    <row r="636">
      <c r="J636" s="45"/>
    </row>
    <row r="637">
      <c r="J637" s="45"/>
    </row>
    <row r="638">
      <c r="J638" s="45"/>
    </row>
    <row r="639">
      <c r="J639" s="45"/>
    </row>
    <row r="640">
      <c r="J640" s="45"/>
    </row>
    <row r="641">
      <c r="J641" s="45"/>
    </row>
    <row r="642">
      <c r="J642" s="45"/>
    </row>
    <row r="643">
      <c r="J643" s="45"/>
    </row>
    <row r="644">
      <c r="J644" s="45"/>
    </row>
    <row r="645">
      <c r="J645" s="45"/>
    </row>
    <row r="646">
      <c r="J646" s="45"/>
    </row>
    <row r="647">
      <c r="J647" s="45"/>
    </row>
    <row r="648">
      <c r="J648" s="45"/>
    </row>
    <row r="649">
      <c r="J649" s="45"/>
    </row>
    <row r="650">
      <c r="J650" s="45"/>
    </row>
    <row r="651">
      <c r="J651" s="45"/>
    </row>
    <row r="652">
      <c r="J652" s="45"/>
    </row>
    <row r="653">
      <c r="J653" s="45"/>
    </row>
    <row r="654">
      <c r="J654" s="45"/>
    </row>
    <row r="655">
      <c r="J655" s="45"/>
    </row>
    <row r="656">
      <c r="J656" s="45"/>
    </row>
    <row r="657">
      <c r="J657" s="45"/>
    </row>
    <row r="658">
      <c r="J658" s="45"/>
    </row>
    <row r="659">
      <c r="J659" s="45"/>
    </row>
    <row r="660">
      <c r="J660" s="45"/>
    </row>
    <row r="661">
      <c r="J661" s="45"/>
    </row>
    <row r="662">
      <c r="J662" s="45"/>
    </row>
    <row r="663">
      <c r="J663" s="45"/>
    </row>
    <row r="664">
      <c r="J664" s="45"/>
    </row>
    <row r="665">
      <c r="J665" s="45"/>
    </row>
    <row r="666">
      <c r="J666" s="45"/>
    </row>
    <row r="667">
      <c r="J667" s="45"/>
    </row>
    <row r="668">
      <c r="J668" s="45"/>
    </row>
    <row r="669">
      <c r="J669" s="45"/>
    </row>
    <row r="670">
      <c r="J670" s="45"/>
    </row>
    <row r="671">
      <c r="J671" s="45"/>
    </row>
    <row r="672">
      <c r="J672" s="45"/>
    </row>
    <row r="673">
      <c r="J673" s="45"/>
    </row>
    <row r="674">
      <c r="J674" s="45"/>
    </row>
    <row r="675">
      <c r="J675" s="45"/>
    </row>
    <row r="676">
      <c r="J676" s="45"/>
    </row>
    <row r="677">
      <c r="J677" s="45"/>
    </row>
    <row r="678">
      <c r="J678" s="45"/>
    </row>
    <row r="679">
      <c r="J679" s="45"/>
    </row>
    <row r="680">
      <c r="J680" s="45"/>
    </row>
    <row r="681">
      <c r="J681" s="45"/>
    </row>
    <row r="682">
      <c r="J682" s="45"/>
    </row>
    <row r="683">
      <c r="J683" s="45"/>
    </row>
    <row r="684">
      <c r="J684" s="45"/>
    </row>
    <row r="685">
      <c r="J685" s="45"/>
    </row>
    <row r="686">
      <c r="J686" s="45"/>
    </row>
    <row r="687">
      <c r="J687" s="45"/>
    </row>
    <row r="688">
      <c r="J688" s="45"/>
    </row>
    <row r="689">
      <c r="J689" s="45"/>
    </row>
    <row r="690">
      <c r="J690" s="45"/>
    </row>
    <row r="691">
      <c r="J691" s="45"/>
    </row>
    <row r="692">
      <c r="J692" s="45"/>
    </row>
    <row r="693">
      <c r="J693" s="45"/>
    </row>
    <row r="694">
      <c r="J694" s="45"/>
    </row>
    <row r="695">
      <c r="J695" s="45"/>
    </row>
    <row r="696">
      <c r="J696" s="45"/>
    </row>
    <row r="697">
      <c r="J697" s="45"/>
    </row>
    <row r="698">
      <c r="J698" s="45"/>
    </row>
    <row r="699">
      <c r="J699" s="45"/>
    </row>
    <row r="700">
      <c r="J700" s="45"/>
    </row>
    <row r="701">
      <c r="J701" s="45"/>
    </row>
    <row r="702">
      <c r="J702" s="45"/>
    </row>
    <row r="703">
      <c r="J703" s="45"/>
    </row>
    <row r="704">
      <c r="J704" s="45"/>
    </row>
    <row r="705">
      <c r="J705" s="45"/>
    </row>
    <row r="706">
      <c r="J706" s="45"/>
    </row>
    <row r="707">
      <c r="J707" s="45"/>
    </row>
    <row r="708">
      <c r="J708" s="45"/>
    </row>
    <row r="709">
      <c r="J709" s="45"/>
    </row>
    <row r="710">
      <c r="J710" s="45"/>
    </row>
    <row r="711">
      <c r="J711" s="45"/>
    </row>
    <row r="712">
      <c r="J712" s="45"/>
    </row>
    <row r="713">
      <c r="J713" s="45"/>
    </row>
    <row r="714">
      <c r="J714" s="45"/>
    </row>
    <row r="715">
      <c r="J715" s="45"/>
    </row>
    <row r="716">
      <c r="J716" s="45"/>
    </row>
    <row r="717">
      <c r="J717" s="45"/>
    </row>
    <row r="718">
      <c r="J718" s="45"/>
    </row>
    <row r="719">
      <c r="J719" s="45"/>
    </row>
    <row r="720">
      <c r="J720" s="45"/>
    </row>
    <row r="721">
      <c r="J721" s="45"/>
    </row>
    <row r="722">
      <c r="J722" s="45"/>
    </row>
    <row r="723">
      <c r="J723" s="45"/>
    </row>
    <row r="724">
      <c r="J724" s="45"/>
    </row>
    <row r="725">
      <c r="J725" s="45"/>
    </row>
    <row r="726">
      <c r="J726" s="45"/>
    </row>
    <row r="727">
      <c r="J727" s="45"/>
    </row>
    <row r="728">
      <c r="J728" s="45"/>
    </row>
    <row r="729">
      <c r="J729" s="45"/>
    </row>
    <row r="730">
      <c r="J730" s="45"/>
    </row>
    <row r="731">
      <c r="J731" s="45"/>
    </row>
    <row r="732">
      <c r="J732" s="45"/>
    </row>
    <row r="733">
      <c r="J733" s="45"/>
    </row>
    <row r="734">
      <c r="J734" s="45"/>
    </row>
    <row r="735">
      <c r="J735" s="45"/>
    </row>
    <row r="736">
      <c r="J736" s="45"/>
    </row>
    <row r="737">
      <c r="J737" s="45"/>
    </row>
    <row r="738">
      <c r="J738" s="45"/>
    </row>
    <row r="739">
      <c r="J739" s="45"/>
    </row>
    <row r="740">
      <c r="J740" s="45"/>
    </row>
    <row r="741">
      <c r="J741" s="45"/>
    </row>
    <row r="742">
      <c r="J742" s="45"/>
    </row>
    <row r="743">
      <c r="J743" s="45"/>
    </row>
    <row r="744">
      <c r="J744" s="45"/>
    </row>
    <row r="745">
      <c r="J745" s="45"/>
    </row>
    <row r="746">
      <c r="J746" s="45"/>
    </row>
    <row r="747">
      <c r="J747" s="45"/>
    </row>
    <row r="748">
      <c r="J748" s="45"/>
    </row>
    <row r="749">
      <c r="J749" s="45"/>
    </row>
    <row r="750">
      <c r="J750" s="45"/>
    </row>
    <row r="751">
      <c r="J751" s="45"/>
    </row>
    <row r="752">
      <c r="J752" s="45"/>
    </row>
    <row r="753">
      <c r="J753" s="45"/>
    </row>
    <row r="754">
      <c r="J754" s="45"/>
    </row>
    <row r="755">
      <c r="J755" s="45"/>
    </row>
    <row r="756">
      <c r="J756" s="45"/>
    </row>
    <row r="757">
      <c r="J757" s="45"/>
    </row>
    <row r="758">
      <c r="J758" s="45"/>
    </row>
    <row r="759">
      <c r="J759" s="45"/>
    </row>
    <row r="760">
      <c r="J760" s="45"/>
    </row>
    <row r="761">
      <c r="J761" s="45"/>
    </row>
    <row r="762">
      <c r="J762" s="45"/>
    </row>
    <row r="763">
      <c r="J763" s="45"/>
    </row>
    <row r="764">
      <c r="J764" s="45"/>
    </row>
    <row r="765">
      <c r="J765" s="45"/>
    </row>
    <row r="766">
      <c r="J766" s="45"/>
    </row>
    <row r="767">
      <c r="J767" s="45"/>
    </row>
    <row r="768">
      <c r="J768" s="45"/>
    </row>
    <row r="769">
      <c r="J769" s="45"/>
    </row>
    <row r="770">
      <c r="J770" s="45"/>
    </row>
    <row r="771">
      <c r="J771" s="45"/>
    </row>
    <row r="772">
      <c r="J772" s="45"/>
    </row>
    <row r="773">
      <c r="J773" s="45"/>
    </row>
    <row r="774">
      <c r="J774" s="45"/>
    </row>
    <row r="775">
      <c r="J775" s="45"/>
    </row>
    <row r="776">
      <c r="J776" s="45"/>
    </row>
    <row r="777">
      <c r="J777" s="45"/>
    </row>
    <row r="778">
      <c r="J778" s="45"/>
    </row>
    <row r="779">
      <c r="J779" s="45"/>
    </row>
    <row r="780">
      <c r="J780" s="45"/>
    </row>
    <row r="781">
      <c r="J781" s="45"/>
    </row>
    <row r="782">
      <c r="J782" s="45"/>
    </row>
    <row r="783">
      <c r="J783" s="45"/>
    </row>
    <row r="784">
      <c r="J784" s="45"/>
    </row>
    <row r="785">
      <c r="J785" s="45"/>
    </row>
    <row r="786">
      <c r="J786" s="45"/>
    </row>
    <row r="787">
      <c r="J787" s="45"/>
    </row>
    <row r="788">
      <c r="J788" s="45"/>
    </row>
    <row r="789">
      <c r="J789" s="45"/>
    </row>
    <row r="790">
      <c r="J790" s="45"/>
    </row>
    <row r="791">
      <c r="J791" s="45"/>
    </row>
    <row r="792">
      <c r="J792" s="45"/>
    </row>
    <row r="793">
      <c r="J793" s="45"/>
    </row>
    <row r="794">
      <c r="J794" s="45"/>
    </row>
    <row r="795">
      <c r="J795" s="45"/>
    </row>
    <row r="796">
      <c r="J796" s="45"/>
    </row>
    <row r="797">
      <c r="J797" s="45"/>
    </row>
    <row r="798">
      <c r="J798" s="45"/>
    </row>
    <row r="799">
      <c r="J799" s="45"/>
    </row>
    <row r="800">
      <c r="J800" s="45"/>
    </row>
    <row r="801">
      <c r="J801" s="45"/>
    </row>
    <row r="802">
      <c r="J802" s="45"/>
    </row>
    <row r="803">
      <c r="J803" s="45"/>
    </row>
    <row r="804">
      <c r="J804" s="45"/>
    </row>
    <row r="805">
      <c r="J805" s="45"/>
    </row>
    <row r="806">
      <c r="J806" s="45"/>
    </row>
    <row r="807">
      <c r="J807" s="45"/>
    </row>
    <row r="808">
      <c r="J808" s="45"/>
    </row>
    <row r="809">
      <c r="J809" s="45"/>
    </row>
    <row r="810">
      <c r="J810" s="45"/>
    </row>
    <row r="811">
      <c r="J811" s="45"/>
    </row>
    <row r="812">
      <c r="J812" s="45"/>
    </row>
    <row r="813">
      <c r="J813" s="45"/>
    </row>
    <row r="814">
      <c r="J814" s="45"/>
    </row>
    <row r="815">
      <c r="J815" s="45"/>
    </row>
    <row r="816">
      <c r="J816" s="45"/>
    </row>
    <row r="817">
      <c r="J817" s="45"/>
    </row>
    <row r="818">
      <c r="J818" s="45"/>
    </row>
    <row r="819">
      <c r="J819" s="45"/>
    </row>
    <row r="820">
      <c r="J820" s="45"/>
    </row>
    <row r="821">
      <c r="J821" s="45"/>
    </row>
    <row r="822">
      <c r="J822" s="45"/>
    </row>
    <row r="823">
      <c r="J823" s="45"/>
    </row>
    <row r="824">
      <c r="J824" s="45"/>
    </row>
    <row r="825">
      <c r="J825" s="45"/>
    </row>
    <row r="826">
      <c r="J826" s="45"/>
    </row>
    <row r="827">
      <c r="J827" s="45"/>
    </row>
    <row r="828">
      <c r="J828" s="45"/>
    </row>
    <row r="829">
      <c r="J829" s="45"/>
    </row>
    <row r="830">
      <c r="J830" s="45"/>
    </row>
    <row r="831">
      <c r="J831" s="45"/>
    </row>
    <row r="832">
      <c r="J832" s="45"/>
    </row>
    <row r="833">
      <c r="J833" s="45"/>
    </row>
    <row r="834">
      <c r="J834" s="45"/>
    </row>
    <row r="835">
      <c r="J835" s="45"/>
    </row>
    <row r="836">
      <c r="J836" s="45"/>
    </row>
    <row r="837">
      <c r="J837" s="45"/>
    </row>
    <row r="838">
      <c r="J838" s="45"/>
    </row>
    <row r="839">
      <c r="J839" s="45"/>
    </row>
    <row r="840">
      <c r="J840" s="45"/>
    </row>
    <row r="841">
      <c r="J841" s="45"/>
    </row>
    <row r="842">
      <c r="J842" s="45"/>
    </row>
    <row r="843">
      <c r="J843" s="45"/>
    </row>
    <row r="844">
      <c r="J844" s="45"/>
    </row>
    <row r="845">
      <c r="J845" s="45"/>
    </row>
    <row r="846">
      <c r="J846" s="45"/>
    </row>
    <row r="847">
      <c r="J847" s="45"/>
    </row>
    <row r="848">
      <c r="J848" s="45"/>
    </row>
    <row r="849">
      <c r="J849" s="45"/>
    </row>
    <row r="850">
      <c r="J850" s="45"/>
    </row>
    <row r="851">
      <c r="J851" s="45"/>
    </row>
    <row r="852">
      <c r="J852" s="45"/>
    </row>
    <row r="853">
      <c r="J853" s="45"/>
    </row>
    <row r="854">
      <c r="J854" s="45"/>
    </row>
    <row r="855">
      <c r="J855" s="45"/>
    </row>
    <row r="856">
      <c r="J856" s="45"/>
    </row>
    <row r="857">
      <c r="J857" s="45"/>
    </row>
    <row r="858">
      <c r="J858" s="45"/>
    </row>
    <row r="859">
      <c r="J859" s="45"/>
    </row>
    <row r="860">
      <c r="J860" s="45"/>
    </row>
    <row r="861">
      <c r="J861" s="45"/>
    </row>
    <row r="862">
      <c r="J862" s="45"/>
    </row>
    <row r="863">
      <c r="J863" s="45"/>
    </row>
    <row r="864">
      <c r="J864" s="45"/>
    </row>
    <row r="865">
      <c r="J865" s="45"/>
    </row>
    <row r="866">
      <c r="J866" s="45"/>
    </row>
    <row r="867">
      <c r="J867" s="45"/>
    </row>
    <row r="868">
      <c r="J868" s="45"/>
    </row>
    <row r="869">
      <c r="J869" s="45"/>
    </row>
    <row r="870">
      <c r="J870" s="45"/>
    </row>
    <row r="871">
      <c r="J871" s="45"/>
    </row>
    <row r="872">
      <c r="J872" s="45"/>
    </row>
    <row r="873">
      <c r="J873" s="45"/>
    </row>
    <row r="874">
      <c r="J874" s="45"/>
    </row>
    <row r="875">
      <c r="J875" s="45"/>
    </row>
    <row r="876">
      <c r="J876" s="45"/>
    </row>
    <row r="877">
      <c r="J877" s="45"/>
    </row>
    <row r="878">
      <c r="J878" s="45"/>
    </row>
    <row r="879">
      <c r="J879" s="45"/>
    </row>
    <row r="880">
      <c r="J880" s="45"/>
    </row>
    <row r="881">
      <c r="J881" s="45"/>
    </row>
    <row r="882">
      <c r="J882" s="45"/>
    </row>
    <row r="883">
      <c r="J883" s="45"/>
    </row>
    <row r="884">
      <c r="J884" s="45"/>
    </row>
    <row r="885">
      <c r="J885" s="45"/>
    </row>
    <row r="886">
      <c r="J886" s="45"/>
    </row>
    <row r="887">
      <c r="J887" s="45"/>
    </row>
    <row r="888">
      <c r="J888" s="45"/>
    </row>
    <row r="889">
      <c r="J889" s="45"/>
    </row>
    <row r="890">
      <c r="J890" s="45"/>
    </row>
    <row r="891">
      <c r="J891" s="45"/>
    </row>
    <row r="892">
      <c r="J892" s="45"/>
    </row>
    <row r="893">
      <c r="J893" s="45"/>
    </row>
    <row r="894">
      <c r="J894" s="45"/>
    </row>
    <row r="895">
      <c r="J895" s="45"/>
    </row>
    <row r="896">
      <c r="J896" s="45"/>
    </row>
    <row r="897">
      <c r="J897" s="45"/>
    </row>
    <row r="898">
      <c r="J898" s="45"/>
    </row>
    <row r="899">
      <c r="J899" s="45"/>
    </row>
    <row r="900">
      <c r="J900" s="45"/>
    </row>
    <row r="901">
      <c r="J901" s="45"/>
    </row>
    <row r="902">
      <c r="J902" s="45"/>
    </row>
    <row r="903">
      <c r="J903" s="45"/>
    </row>
    <row r="904">
      <c r="J904" s="45"/>
    </row>
    <row r="905">
      <c r="J905" s="45"/>
    </row>
    <row r="906">
      <c r="J906" s="45"/>
    </row>
    <row r="907">
      <c r="J907" s="45"/>
    </row>
    <row r="908">
      <c r="J908" s="45"/>
    </row>
    <row r="909">
      <c r="J909" s="45"/>
    </row>
    <row r="910">
      <c r="J910" s="45"/>
    </row>
    <row r="911">
      <c r="J911" s="45"/>
    </row>
    <row r="912">
      <c r="J912" s="45"/>
    </row>
    <row r="913">
      <c r="J913" s="45"/>
    </row>
    <row r="914">
      <c r="J914" s="45"/>
    </row>
    <row r="915">
      <c r="J915" s="45"/>
    </row>
    <row r="916">
      <c r="J916" s="45"/>
    </row>
    <row r="917">
      <c r="J917" s="45"/>
    </row>
    <row r="918">
      <c r="J918" s="45"/>
    </row>
    <row r="919">
      <c r="J919" s="45"/>
    </row>
    <row r="920">
      <c r="J920" s="45"/>
    </row>
    <row r="921">
      <c r="J921" s="45"/>
    </row>
    <row r="922">
      <c r="J922" s="45"/>
    </row>
    <row r="923">
      <c r="J923" s="45"/>
    </row>
    <row r="924">
      <c r="J924" s="45"/>
    </row>
    <row r="925">
      <c r="J925" s="45"/>
    </row>
    <row r="926">
      <c r="J926" s="45"/>
    </row>
    <row r="927">
      <c r="J927" s="45"/>
    </row>
    <row r="928">
      <c r="J928" s="45"/>
    </row>
    <row r="929">
      <c r="J929" s="45"/>
    </row>
    <row r="930">
      <c r="J930" s="45"/>
    </row>
    <row r="931">
      <c r="J931" s="45"/>
    </row>
    <row r="932">
      <c r="J932" s="45"/>
    </row>
    <row r="933">
      <c r="J933" s="45"/>
    </row>
    <row r="934">
      <c r="J934" s="45"/>
    </row>
    <row r="935">
      <c r="J935" s="45"/>
    </row>
    <row r="936">
      <c r="J936" s="45"/>
    </row>
    <row r="937">
      <c r="J937" s="45"/>
    </row>
    <row r="938">
      <c r="J938" s="45"/>
    </row>
    <row r="939">
      <c r="J939" s="45"/>
    </row>
    <row r="940">
      <c r="J940" s="45"/>
    </row>
    <row r="941">
      <c r="J941" s="45"/>
    </row>
    <row r="942">
      <c r="J942" s="45"/>
    </row>
    <row r="943">
      <c r="J943" s="45"/>
    </row>
    <row r="944">
      <c r="J944" s="45"/>
    </row>
    <row r="945">
      <c r="J945" s="45"/>
    </row>
    <row r="946">
      <c r="J946" s="45"/>
    </row>
    <row r="947">
      <c r="J947" s="45"/>
    </row>
    <row r="948">
      <c r="J948" s="45"/>
    </row>
    <row r="949">
      <c r="J949" s="45"/>
    </row>
    <row r="950">
      <c r="J950" s="45"/>
    </row>
    <row r="951">
      <c r="J951" s="45"/>
    </row>
    <row r="952">
      <c r="J952" s="45"/>
    </row>
    <row r="953">
      <c r="J953" s="45"/>
    </row>
    <row r="954">
      <c r="J954" s="45"/>
    </row>
    <row r="955">
      <c r="J955" s="45"/>
    </row>
    <row r="956">
      <c r="J956" s="45"/>
    </row>
    <row r="957">
      <c r="J957" s="45"/>
    </row>
    <row r="958">
      <c r="J958" s="45"/>
    </row>
    <row r="959">
      <c r="J959" s="45"/>
    </row>
    <row r="960">
      <c r="J960" s="45"/>
    </row>
    <row r="961">
      <c r="J961" s="45"/>
    </row>
    <row r="962">
      <c r="J962" s="45"/>
    </row>
    <row r="963">
      <c r="J963" s="45"/>
    </row>
    <row r="964">
      <c r="J964" s="45"/>
    </row>
    <row r="965">
      <c r="J965" s="45"/>
    </row>
    <row r="966">
      <c r="J966" s="45"/>
    </row>
    <row r="967">
      <c r="J967" s="45"/>
    </row>
    <row r="968">
      <c r="J968" s="45"/>
    </row>
    <row r="969">
      <c r="J969" s="45"/>
    </row>
    <row r="970">
      <c r="J970" s="45"/>
    </row>
    <row r="971">
      <c r="J971" s="45"/>
    </row>
    <row r="972">
      <c r="J972" s="45"/>
    </row>
    <row r="973">
      <c r="J973" s="45"/>
    </row>
    <row r="974">
      <c r="J974" s="45"/>
    </row>
    <row r="975">
      <c r="J975" s="45"/>
    </row>
    <row r="976">
      <c r="J976" s="45"/>
    </row>
    <row r="977">
      <c r="J977" s="45"/>
    </row>
    <row r="978">
      <c r="J978" s="45"/>
    </row>
    <row r="979">
      <c r="J979" s="45"/>
    </row>
    <row r="980">
      <c r="J980" s="45"/>
    </row>
    <row r="981">
      <c r="J981" s="45"/>
    </row>
    <row r="982">
      <c r="J982" s="45"/>
    </row>
    <row r="983">
      <c r="J983" s="45"/>
    </row>
    <row r="984">
      <c r="J984" s="45"/>
    </row>
    <row r="985">
      <c r="J985" s="45"/>
    </row>
    <row r="986">
      <c r="J986" s="45"/>
    </row>
    <row r="987">
      <c r="J987" s="45"/>
    </row>
    <row r="988">
      <c r="J988" s="45"/>
    </row>
    <row r="989">
      <c r="J989" s="45"/>
    </row>
    <row r="990">
      <c r="J990" s="45"/>
    </row>
    <row r="991">
      <c r="J991" s="45"/>
    </row>
    <row r="992">
      <c r="J992" s="45"/>
    </row>
    <row r="993">
      <c r="J993" s="45"/>
    </row>
    <row r="994">
      <c r="J994" s="45"/>
    </row>
    <row r="995">
      <c r="J995" s="45"/>
    </row>
    <row r="996">
      <c r="J996" s="45"/>
    </row>
    <row r="997">
      <c r="J997" s="45"/>
    </row>
    <row r="998">
      <c r="J998" s="45"/>
    </row>
    <row r="999">
      <c r="J999" s="45"/>
    </row>
  </sheetData>
  <mergeCells count="1">
    <mergeCell ref="B1:C1"/>
  </mergeCells>
  <conditionalFormatting sqref="B11">
    <cfRule type="notContainsBlanks" dxfId="0" priority="1">
      <formula>LEN(TRIM(B11))&gt;0</formula>
    </cfRule>
  </conditionalFormatting>
  <hyperlinks>
    <hyperlink r:id="rId1" ref="C2"/>
  </hyperlin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1.0"/>
    <col customWidth="1" min="2" max="2" width="9.57"/>
    <col customWidth="1" min="3" max="3" width="10.0"/>
    <col customWidth="1" min="4" max="4" width="10.14"/>
    <col customWidth="1" min="6" max="6" width="27.29"/>
    <col customWidth="1" min="7" max="8" width="10.0"/>
    <col customWidth="1" min="9" max="9" width="10.14"/>
    <col customWidth="1" min="11" max="11" width="27.86"/>
    <col customWidth="1" min="12" max="12" width="10.29"/>
    <col customWidth="1" min="13" max="13" width="10.0"/>
    <col customWidth="1" min="14" max="14" width="10.14"/>
  </cols>
  <sheetData>
    <row r="1">
      <c r="A1" s="76" t="s">
        <v>985</v>
      </c>
      <c r="B1" s="76"/>
      <c r="C1" s="76"/>
      <c r="D1" s="77"/>
      <c r="E1" s="76"/>
      <c r="F1" s="76" t="s">
        <v>986</v>
      </c>
      <c r="G1" s="76"/>
      <c r="H1" s="76"/>
      <c r="I1" s="77"/>
      <c r="J1" s="76"/>
      <c r="K1" s="78" t="s">
        <v>987</v>
      </c>
      <c r="L1" s="79"/>
      <c r="M1" s="79"/>
      <c r="N1" s="77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>
      <c r="A2" s="80" t="s">
        <v>988</v>
      </c>
      <c r="B2" s="80" t="s">
        <v>66</v>
      </c>
      <c r="C2" s="80" t="s">
        <v>989</v>
      </c>
      <c r="D2" s="81" t="s">
        <v>990</v>
      </c>
      <c r="E2" s="79"/>
      <c r="F2" s="80" t="s">
        <v>988</v>
      </c>
      <c r="G2" s="80" t="s">
        <v>66</v>
      </c>
      <c r="H2" s="80" t="s">
        <v>989</v>
      </c>
      <c r="I2" s="81" t="s">
        <v>990</v>
      </c>
      <c r="J2" s="79"/>
      <c r="K2" s="80" t="s">
        <v>988</v>
      </c>
      <c r="L2" s="80" t="s">
        <v>66</v>
      </c>
      <c r="M2" s="80" t="s">
        <v>989</v>
      </c>
      <c r="N2" s="81" t="s">
        <v>990</v>
      </c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>
      <c r="A3" s="82" t="s">
        <v>465</v>
      </c>
      <c r="B3" s="79" t="s">
        <v>991</v>
      </c>
      <c r="C3" s="83">
        <f>vlookup(A3,'House Floor Votes.1'!$C$9:$Y$498,22,FALSE)</f>
        <v>19</v>
      </c>
      <c r="D3" s="84">
        <f>vlookup(A3,'House Floor Votes.1'!$C$9:$Y$498,23,FALSE)</f>
        <v>0</v>
      </c>
      <c r="E3" s="79"/>
      <c r="F3" s="85" t="s">
        <v>223</v>
      </c>
      <c r="G3" s="79" t="s">
        <v>992</v>
      </c>
      <c r="H3" s="83">
        <f>VLOOKUP(F3,HFSC!$B$9:$AE$97,29,FALSE)</f>
        <v>2</v>
      </c>
      <c r="I3" s="84">
        <f>vlookup(F3,HFSC!$B$9:$AE$97,30,FALSE)</f>
        <v>25</v>
      </c>
      <c r="J3" s="79"/>
      <c r="K3" s="82" t="s">
        <v>968</v>
      </c>
      <c r="L3" s="79" t="s">
        <v>991</v>
      </c>
      <c r="M3" s="83">
        <f>vlookup(K3,'Senate Votes'!$B$9:$O$160,13,FALSE)</f>
        <v>9</v>
      </c>
      <c r="N3" s="84">
        <f>vlookup(K3,'Senate Votes'!$B$9:$O$160,14,FALSE)</f>
        <v>0</v>
      </c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>
      <c r="A4" s="82" t="s">
        <v>556</v>
      </c>
      <c r="B4" s="79" t="s">
        <v>991</v>
      </c>
      <c r="C4" s="83">
        <f>vlookup(A4,'House Floor Votes.1'!$C$9:$Y$498,22,FALSE)</f>
        <v>19</v>
      </c>
      <c r="D4" s="84">
        <f>vlookup(A4,'House Floor Votes.1'!$C$9:$Y$498,23,FALSE)</f>
        <v>0</v>
      </c>
      <c r="E4" s="79"/>
      <c r="F4" s="85" t="s">
        <v>222</v>
      </c>
      <c r="G4" s="79" t="s">
        <v>992</v>
      </c>
      <c r="H4" s="83">
        <f>VLOOKUP(F4,HFSC!$B$9:$AE$97,29,FALSE)</f>
        <v>4</v>
      </c>
      <c r="I4" s="84">
        <f>vlookup(F4,HFSC!$B$9:$AE$97,30,FALSE)</f>
        <v>23</v>
      </c>
      <c r="J4" s="79"/>
      <c r="K4" s="82" t="s">
        <v>954</v>
      </c>
      <c r="L4" s="79" t="s">
        <v>992</v>
      </c>
      <c r="M4" s="83">
        <f>vlookup(K4,'Senate Votes'!$B$9:$O$160,13,FALSE)</f>
        <v>0</v>
      </c>
      <c r="N4" s="84">
        <f>vlookup(K4,'Senate Votes'!$B$9:$O$160,14,FALSE)</f>
        <v>11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>
      <c r="A5" s="82" t="s">
        <v>274</v>
      </c>
      <c r="B5" s="79" t="s">
        <v>991</v>
      </c>
      <c r="C5" s="83">
        <f>vlookup(A5,'House Floor Votes.1'!$C$9:$Y$498,22,FALSE)</f>
        <v>19</v>
      </c>
      <c r="D5" s="84">
        <f>vlookup(A5,'House Floor Votes.1'!$C$9:$Y$498,23,FALSE)</f>
        <v>0</v>
      </c>
      <c r="E5" s="79"/>
      <c r="F5" s="85" t="s">
        <v>265</v>
      </c>
      <c r="G5" s="79" t="s">
        <v>992</v>
      </c>
      <c r="H5" s="83">
        <f>VLOOKUP(F5,HFSC!$B$9:$AE$97,29,FALSE)</f>
        <v>7</v>
      </c>
      <c r="I5" s="84">
        <f>vlookup(F5,HFSC!$B$9:$AE$97,30,FALSE)</f>
        <v>20</v>
      </c>
      <c r="J5" s="79"/>
      <c r="K5" s="82" t="s">
        <v>974</v>
      </c>
      <c r="L5" s="79" t="s">
        <v>992</v>
      </c>
      <c r="M5" s="83">
        <f>vlookup(K5,'Senate Votes'!$B$9:$O$160,13,FALSE)</f>
        <v>0</v>
      </c>
      <c r="N5" s="84">
        <f>vlookup(K5,'Senate Votes'!$B$9:$O$160,14,FALSE)</f>
        <v>10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>
      <c r="A6" s="82" t="s">
        <v>216</v>
      </c>
      <c r="B6" s="79" t="s">
        <v>991</v>
      </c>
      <c r="C6" s="83">
        <f>vlookup(A6,'House Floor Votes.1'!$C$9:$Y$498,22,FALSE)</f>
        <v>19</v>
      </c>
      <c r="D6" s="84">
        <f>vlookup(A6,'House Floor Votes.1'!$C$9:$Y$498,23,FALSE)</f>
        <v>0</v>
      </c>
      <c r="E6" s="79"/>
      <c r="F6" s="41" t="s">
        <v>194</v>
      </c>
      <c r="G6" s="79" t="s">
        <v>992</v>
      </c>
      <c r="H6" s="83">
        <f>VLOOKUP(F6,HFSC!$B$9:$AE$97,29,FALSE)</f>
        <v>7</v>
      </c>
      <c r="I6" s="84">
        <f>vlookup(F6,HFSC!$B$9:$AE$97,30,FALSE)</f>
        <v>20</v>
      </c>
      <c r="J6" s="79"/>
      <c r="K6" s="82" t="s">
        <v>932</v>
      </c>
      <c r="L6" s="79" t="s">
        <v>991</v>
      </c>
      <c r="M6" s="83">
        <f>vlookup(K6,'Senate Votes'!$B$9:$O$160,13,FALSE)</f>
        <v>9</v>
      </c>
      <c r="N6" s="84">
        <f>vlookup(K6,'Senate Votes'!$B$9:$O$160,14,FALSE)</f>
        <v>0</v>
      </c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>
      <c r="A7" s="82" t="s">
        <v>440</v>
      </c>
      <c r="B7" s="79" t="s">
        <v>991</v>
      </c>
      <c r="C7" s="83">
        <f>vlookup(A7,'House Floor Votes.1'!$C$9:$Y$498,22,FALSE)</f>
        <v>19</v>
      </c>
      <c r="D7" s="84">
        <f>vlookup(A7,'House Floor Votes.1'!$C$9:$Y$498,23,FALSE)</f>
        <v>0</v>
      </c>
      <c r="E7" s="79"/>
      <c r="F7" s="85" t="s">
        <v>230</v>
      </c>
      <c r="G7" s="79" t="s">
        <v>992</v>
      </c>
      <c r="H7" s="83">
        <f>VLOOKUP(F7,HFSC!$B$9:$AE$97,29,FALSE)</f>
        <v>8</v>
      </c>
      <c r="I7" s="84">
        <f>vlookup(F7,HFSC!$B$9:$AE$97,30,FALSE)</f>
        <v>19</v>
      </c>
      <c r="J7" s="79"/>
      <c r="K7" s="82" t="s">
        <v>922</v>
      </c>
      <c r="L7" s="79" t="s">
        <v>991</v>
      </c>
      <c r="M7" s="83">
        <f>vlookup(K7,'Senate Votes'!$B$9:$O$160,13,FALSE)</f>
        <v>8</v>
      </c>
      <c r="N7" s="84">
        <f>vlookup(K7,'Senate Votes'!$B$9:$O$160,14,FALSE)</f>
        <v>1</v>
      </c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>
      <c r="A8" s="82" t="s">
        <v>736</v>
      </c>
      <c r="B8" s="79" t="s">
        <v>991</v>
      </c>
      <c r="C8" s="83">
        <f>vlookup(A8,'House Floor Votes.1'!$C$9:$Y$498,22,FALSE)</f>
        <v>19</v>
      </c>
      <c r="D8" s="84">
        <f>vlookup(A8,'House Floor Votes.1'!$C$9:$Y$498,23,FALSE)</f>
        <v>0</v>
      </c>
      <c r="E8" s="79"/>
      <c r="F8" s="41" t="s">
        <v>247</v>
      </c>
      <c r="G8" s="79" t="s">
        <v>992</v>
      </c>
      <c r="H8" s="83">
        <f>VLOOKUP(F8,HFSC!$B$9:$AE$97,29,FALSE)</f>
        <v>8</v>
      </c>
      <c r="I8" s="84">
        <f>vlookup(F8,HFSC!$B$9:$AE$97,30,FALSE)</f>
        <v>18</v>
      </c>
      <c r="J8" s="79"/>
      <c r="K8" s="82" t="s">
        <v>969</v>
      </c>
      <c r="L8" s="79" t="s">
        <v>991</v>
      </c>
      <c r="M8" s="83">
        <f>vlookup(K8,'Senate Votes'!$B$9:$O$160,13,FALSE)</f>
        <v>9</v>
      </c>
      <c r="N8" s="84">
        <f>vlookup(K8,'Senate Votes'!$B$9:$O$160,14,FALSE)</f>
        <v>0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>
      <c r="A9" s="82" t="s">
        <v>623</v>
      </c>
      <c r="B9" s="79" t="s">
        <v>991</v>
      </c>
      <c r="C9" s="83">
        <f>vlookup(A9,'House Floor Votes.1'!$C$9:$Y$498,22,FALSE)</f>
        <v>19</v>
      </c>
      <c r="D9" s="84">
        <f>vlookup(A9,'House Floor Votes.1'!$C$9:$Y$498,23,FALSE)</f>
        <v>0</v>
      </c>
      <c r="E9" s="79"/>
      <c r="F9" s="85" t="s">
        <v>232</v>
      </c>
      <c r="G9" s="79" t="s">
        <v>992</v>
      </c>
      <c r="H9" s="83">
        <f>VLOOKUP(F9,HFSC!$B$9:$AE$97,29,FALSE)</f>
        <v>9</v>
      </c>
      <c r="I9" s="84">
        <f>vlookup(F9,HFSC!$B$9:$AE$97,30,FALSE)</f>
        <v>18</v>
      </c>
      <c r="J9" s="79"/>
      <c r="K9" s="82" t="s">
        <v>908</v>
      </c>
      <c r="L9" s="79" t="s">
        <v>991</v>
      </c>
      <c r="M9" s="83">
        <f>vlookup(K9,'Senate Votes'!$B$9:$O$160,13,FALSE)</f>
        <v>10</v>
      </c>
      <c r="N9" s="84">
        <f>vlookup(K9,'Senate Votes'!$B$9:$O$160,14,FALSE)</f>
        <v>0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>
      <c r="A10" s="82" t="s">
        <v>652</v>
      </c>
      <c r="B10" s="79" t="s">
        <v>991</v>
      </c>
      <c r="C10" s="83">
        <f>vlookup(A10,'House Floor Votes.1'!$C$9:$Y$498,22,FALSE)</f>
        <v>19</v>
      </c>
      <c r="D10" s="84">
        <f>vlookup(A10,'House Floor Votes.1'!$C$9:$Y$498,23,FALSE)</f>
        <v>0</v>
      </c>
      <c r="E10" s="79"/>
      <c r="F10" s="41" t="s">
        <v>233</v>
      </c>
      <c r="G10" s="79" t="s">
        <v>992</v>
      </c>
      <c r="H10" s="83">
        <f>VLOOKUP(F10,HFSC!$B$9:$AE$97,29,FALSE)</f>
        <v>10</v>
      </c>
      <c r="I10" s="84">
        <f>vlookup(F10,HFSC!$B$9:$AE$97,30,FALSE)</f>
        <v>17</v>
      </c>
      <c r="J10" s="79"/>
      <c r="K10" s="82" t="s">
        <v>948</v>
      </c>
      <c r="L10" s="79" t="s">
        <v>992</v>
      </c>
      <c r="M10" s="83">
        <f>vlookup(K10,'Senate Votes'!$B$9:$O$160,13,FALSE)</f>
        <v>0</v>
      </c>
      <c r="N10" s="84">
        <f>vlookup(K10,'Senate Votes'!$B$9:$O$160,14,FALSE)</f>
        <v>10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>
      <c r="A11" s="82" t="s">
        <v>234</v>
      </c>
      <c r="B11" s="79" t="s">
        <v>991</v>
      </c>
      <c r="C11" s="83">
        <f>vlookup(A11,'House Floor Votes.1'!$C$9:$Y$498,22,FALSE)</f>
        <v>19</v>
      </c>
      <c r="D11" s="84">
        <f>vlookup(A11,'House Floor Votes.1'!$C$9:$Y$498,23,FALSE)</f>
        <v>0</v>
      </c>
      <c r="E11" s="79"/>
      <c r="F11" s="85" t="s">
        <v>257</v>
      </c>
      <c r="G11" s="79" t="s">
        <v>992</v>
      </c>
      <c r="H11" s="83">
        <f>VLOOKUP(F11,HFSC!$B$9:$AE$97,29,FALSE)</f>
        <v>10</v>
      </c>
      <c r="I11" s="84">
        <f>vlookup(F11,HFSC!$B$9:$AE$97,30,FALSE)</f>
        <v>17</v>
      </c>
      <c r="J11" s="79"/>
      <c r="K11" s="82" t="s">
        <v>984</v>
      </c>
      <c r="L11" s="79" t="s">
        <v>991</v>
      </c>
      <c r="M11" s="83">
        <f>vlookup(K11,'Senate Votes'!$B$9:$O$160,13,FALSE)</f>
        <v>9</v>
      </c>
      <c r="N11" s="84">
        <f>vlookup(K11,'Senate Votes'!$B$9:$O$160,14,FALSE)</f>
        <v>0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>
      <c r="A12" s="82" t="s">
        <v>709</v>
      </c>
      <c r="B12" s="79" t="s">
        <v>991</v>
      </c>
      <c r="C12" s="83">
        <f>vlookup(A12,'House Floor Votes.1'!$C$9:$Y$498,22,FALSE)</f>
        <v>19</v>
      </c>
      <c r="D12" s="84">
        <f>vlookup(A12,'House Floor Votes.1'!$C$9:$Y$498,23,FALSE)</f>
        <v>0</v>
      </c>
      <c r="E12" s="79"/>
      <c r="F12" s="85" t="s">
        <v>276</v>
      </c>
      <c r="G12" s="79" t="s">
        <v>992</v>
      </c>
      <c r="H12" s="83">
        <f>VLOOKUP(F12,HFSC!$B$9:$AE$97,29,FALSE)</f>
        <v>10</v>
      </c>
      <c r="I12" s="84">
        <f>vlookup(F12,HFSC!$B$9:$AE$97,30,FALSE)</f>
        <v>17</v>
      </c>
      <c r="J12" s="79"/>
      <c r="K12" s="82" t="s">
        <v>879</v>
      </c>
      <c r="L12" s="79" t="s">
        <v>992</v>
      </c>
      <c r="M12" s="83">
        <f>vlookup(K12,'Senate Votes'!$B$9:$O$160,13,FALSE)</f>
        <v>0</v>
      </c>
      <c r="N12" s="84">
        <f>vlookup(K12,'Senate Votes'!$B$9:$O$160,14,FALSE)</f>
        <v>10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>
      <c r="A13" s="82" t="s">
        <v>624</v>
      </c>
      <c r="B13" s="79" t="s">
        <v>991</v>
      </c>
      <c r="C13" s="83">
        <f>vlookup(A13,'House Floor Votes.1'!$C$9:$Y$498,22,FALSE)</f>
        <v>19</v>
      </c>
      <c r="D13" s="84">
        <f>vlookup(A13,'House Floor Votes.1'!$C$9:$Y$498,23,FALSE)</f>
        <v>0</v>
      </c>
      <c r="E13" s="79"/>
      <c r="F13" s="85" t="s">
        <v>201</v>
      </c>
      <c r="G13" s="79" t="s">
        <v>992</v>
      </c>
      <c r="H13" s="83">
        <f>VLOOKUP(F13,HFSC!$B$9:$AE$97,29,FALSE)</f>
        <v>10</v>
      </c>
      <c r="I13" s="84">
        <f>vlookup(F13,HFSC!$B$9:$AE$97,30,FALSE)</f>
        <v>16</v>
      </c>
      <c r="J13" s="79"/>
      <c r="K13" s="82" t="s">
        <v>963</v>
      </c>
      <c r="L13" s="79" t="s">
        <v>991</v>
      </c>
      <c r="M13" s="83">
        <f>vlookup(K13,'Senate Votes'!$B$9:$O$160,13,FALSE)</f>
        <v>8</v>
      </c>
      <c r="N13" s="84">
        <f>vlookup(K13,'Senate Votes'!$B$9:$O$160,14,FALSE)</f>
        <v>1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>
      <c r="A14" s="82" t="s">
        <v>732</v>
      </c>
      <c r="B14" s="79" t="s">
        <v>991</v>
      </c>
      <c r="C14" s="83">
        <f>vlookup(A14,'House Floor Votes.1'!$C$9:$Y$498,22,FALSE)</f>
        <v>19</v>
      </c>
      <c r="D14" s="84">
        <f>vlookup(A14,'House Floor Votes.1'!$C$9:$Y$498,23,FALSE)</f>
        <v>0</v>
      </c>
      <c r="E14" s="79"/>
      <c r="F14" s="41" t="s">
        <v>227</v>
      </c>
      <c r="G14" s="79" t="s">
        <v>992</v>
      </c>
      <c r="H14" s="83">
        <f>VLOOKUP(F14,HFSC!$B$9:$AE$97,29,FALSE)</f>
        <v>10</v>
      </c>
      <c r="I14" s="84">
        <f>vlookup(F14,HFSC!$B$9:$AE$97,30,FALSE)</f>
        <v>16</v>
      </c>
      <c r="J14" s="79"/>
      <c r="K14" s="82" t="s">
        <v>913</v>
      </c>
      <c r="L14" s="79" t="s">
        <v>991</v>
      </c>
      <c r="M14" s="83">
        <f>vlookup(K14,'Senate Votes'!$B$9:$O$160,13,FALSE)</f>
        <v>10</v>
      </c>
      <c r="N14" s="84">
        <f>vlookup(K14,'Senate Votes'!$B$9:$O$160,14,FALSE)</f>
        <v>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>
      <c r="A15" s="82" t="s">
        <v>620</v>
      </c>
      <c r="B15" s="79" t="s">
        <v>991</v>
      </c>
      <c r="C15" s="83">
        <f>vlookup(A15,'House Floor Votes.1'!$C$9:$Y$498,22,FALSE)</f>
        <v>19</v>
      </c>
      <c r="D15" s="84">
        <f>vlookup(A15,'House Floor Votes.1'!$C$9:$Y$498,23,FALSE)</f>
        <v>0</v>
      </c>
      <c r="E15" s="79"/>
      <c r="F15" s="85" t="s">
        <v>246</v>
      </c>
      <c r="G15" s="79" t="s">
        <v>992</v>
      </c>
      <c r="H15" s="83">
        <f>VLOOKUP(F15,HFSC!$B$9:$AE$97,29,FALSE)</f>
        <v>11</v>
      </c>
      <c r="I15" s="84">
        <f>vlookup(F15,HFSC!$B$9:$AE$97,30,FALSE)</f>
        <v>16</v>
      </c>
      <c r="J15" s="79"/>
      <c r="K15" s="82" t="s">
        <v>972</v>
      </c>
      <c r="L15" s="79" t="s">
        <v>991</v>
      </c>
      <c r="M15" s="83">
        <f>vlookup(K15,'Senate Votes'!$B$9:$O$160,13,FALSE)</f>
        <v>9</v>
      </c>
      <c r="N15" s="84">
        <f>vlookup(K15,'Senate Votes'!$B$9:$O$160,14,FALSE)</f>
        <v>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>
      <c r="A16" s="82" t="s">
        <v>316</v>
      </c>
      <c r="B16" s="79" t="s">
        <v>991</v>
      </c>
      <c r="C16" s="83">
        <f>vlookup(A16,'House Floor Votes.1'!$C$9:$Y$498,22,FALSE)</f>
        <v>19</v>
      </c>
      <c r="D16" s="84">
        <f>vlookup(A16,'House Floor Votes.1'!$C$9:$Y$498,23,FALSE)</f>
        <v>0</v>
      </c>
      <c r="E16" s="79"/>
      <c r="F16" s="85" t="s">
        <v>192</v>
      </c>
      <c r="G16" s="79" t="s">
        <v>992</v>
      </c>
      <c r="H16" s="83">
        <f>VLOOKUP(F16,HFSC!$B$9:$AE$97,29,FALSE)</f>
        <v>12</v>
      </c>
      <c r="I16" s="84">
        <f>vlookup(F16,HFSC!$B$9:$AE$97,30,FALSE)</f>
        <v>15</v>
      </c>
      <c r="J16" s="79"/>
      <c r="K16" s="82" t="s">
        <v>955</v>
      </c>
      <c r="L16" s="79" t="s">
        <v>991</v>
      </c>
      <c r="M16" s="83">
        <f>vlookup(K16,'Senate Votes'!$B$9:$O$160,13,FALSE)</f>
        <v>9</v>
      </c>
      <c r="N16" s="84">
        <f>vlookup(K16,'Senate Votes'!$B$9:$O$160,14,FALSE)</f>
        <v>0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>
      <c r="A17" s="82" t="s">
        <v>489</v>
      </c>
      <c r="B17" s="79" t="s">
        <v>991</v>
      </c>
      <c r="C17" s="83">
        <f>vlookup(A17,'House Floor Votes.1'!$C$9:$Y$498,22,FALSE)</f>
        <v>19</v>
      </c>
      <c r="D17" s="84">
        <f>vlookup(A17,'House Floor Votes.1'!$C$9:$Y$498,23,FALSE)</f>
        <v>0</v>
      </c>
      <c r="E17" s="79"/>
      <c r="F17" s="41" t="s">
        <v>199</v>
      </c>
      <c r="G17" s="79" t="s">
        <v>992</v>
      </c>
      <c r="H17" s="83">
        <f>VLOOKUP(F17,HFSC!$B$9:$AE$97,29,FALSE)</f>
        <v>12</v>
      </c>
      <c r="I17" s="84">
        <f>vlookup(F17,HFSC!$B$9:$AE$97,30,FALSE)</f>
        <v>15</v>
      </c>
      <c r="J17" s="79"/>
      <c r="K17" s="82" t="s">
        <v>926</v>
      </c>
      <c r="L17" s="79" t="s">
        <v>992</v>
      </c>
      <c r="M17" s="83">
        <f>vlookup(K17,'Senate Votes'!$B$9:$O$160,13,FALSE)</f>
        <v>0</v>
      </c>
      <c r="N17" s="84">
        <f>vlookup(K17,'Senate Votes'!$B$9:$O$160,14,FALSE)</f>
        <v>10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>
      <c r="A18" s="82" t="s">
        <v>718</v>
      </c>
      <c r="B18" s="79" t="s">
        <v>991</v>
      </c>
      <c r="C18" s="83">
        <f>vlookup(A18,'House Floor Votes.1'!$C$9:$Y$498,22,FALSE)</f>
        <v>19</v>
      </c>
      <c r="D18" s="84">
        <f>vlookup(A18,'House Floor Votes.1'!$C$9:$Y$498,23,FALSE)</f>
        <v>0</v>
      </c>
      <c r="E18" s="79"/>
      <c r="F18" s="85" t="s">
        <v>193</v>
      </c>
      <c r="G18" s="79" t="s">
        <v>992</v>
      </c>
      <c r="H18" s="83">
        <f>VLOOKUP(F18,HFSC!$B$9:$AE$97,29,FALSE)</f>
        <v>13</v>
      </c>
      <c r="I18" s="84">
        <f>vlookup(F18,HFSC!$B$9:$AE$97,30,FALSE)</f>
        <v>14</v>
      </c>
      <c r="J18" s="79"/>
      <c r="K18" s="82" t="s">
        <v>785</v>
      </c>
      <c r="L18" s="79" t="s">
        <v>991</v>
      </c>
      <c r="M18" s="83">
        <f>vlookup(K18,'Senate Votes'!$B$9:$O$160,13,FALSE)</f>
        <v>8</v>
      </c>
      <c r="N18" s="84">
        <f>vlookup(K18,'Senate Votes'!$B$9:$O$160,14,FALSE)</f>
        <v>0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>
      <c r="A19" s="82" t="s">
        <v>651</v>
      </c>
      <c r="B19" s="79" t="s">
        <v>991</v>
      </c>
      <c r="C19" s="83">
        <f>vlookup(A19,'House Floor Votes.1'!$C$9:$Y$498,22,FALSE)</f>
        <v>19</v>
      </c>
      <c r="D19" s="84">
        <f>vlookup(A19,'House Floor Votes.1'!$C$9:$Y$498,23,FALSE)</f>
        <v>0</v>
      </c>
      <c r="E19" s="79"/>
      <c r="F19" s="85" t="s">
        <v>237</v>
      </c>
      <c r="G19" s="79" t="s">
        <v>992</v>
      </c>
      <c r="H19" s="83">
        <f>VLOOKUP(F19,HFSC!$B$9:$AE$97,29,FALSE)</f>
        <v>13</v>
      </c>
      <c r="I19" s="84">
        <f>vlookup(F19,HFSC!$B$9:$AE$97,30,FALSE)</f>
        <v>14</v>
      </c>
      <c r="J19" s="79"/>
      <c r="K19" s="82" t="s">
        <v>917</v>
      </c>
      <c r="L19" s="79" t="s">
        <v>991</v>
      </c>
      <c r="M19" s="83">
        <f>vlookup(K19,'Senate Votes'!$B$9:$O$160,13,FALSE)</f>
        <v>10</v>
      </c>
      <c r="N19" s="84">
        <f>vlookup(K19,'Senate Votes'!$B$9:$O$160,14,FALSE)</f>
        <v>0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>
      <c r="A20" s="82" t="s">
        <v>421</v>
      </c>
      <c r="B20" s="79" t="s">
        <v>991</v>
      </c>
      <c r="C20" s="83">
        <f>vlookup(A20,'House Floor Votes.1'!$C$9:$Y$498,22,FALSE)</f>
        <v>19</v>
      </c>
      <c r="D20" s="84">
        <f>vlookup(A20,'House Floor Votes.1'!$C$9:$Y$498,23,FALSE)</f>
        <v>0</v>
      </c>
      <c r="E20" s="79"/>
      <c r="F20" s="85" t="s">
        <v>272</v>
      </c>
      <c r="G20" s="79" t="s">
        <v>992</v>
      </c>
      <c r="H20" s="83">
        <f>VLOOKUP(F20,HFSC!$B$9:$AE$97,29,FALSE)</f>
        <v>14</v>
      </c>
      <c r="I20" s="84">
        <f>vlookup(F20,HFSC!$B$9:$AE$97,30,FALSE)</f>
        <v>13</v>
      </c>
      <c r="J20" s="79"/>
      <c r="K20" s="82" t="s">
        <v>783</v>
      </c>
      <c r="L20" s="79" t="s">
        <v>991</v>
      </c>
      <c r="M20" s="83">
        <f>vlookup(K20,'Senate Votes'!$B$9:$O$160,13,FALSE)</f>
        <v>7</v>
      </c>
      <c r="N20" s="84">
        <f>vlookup(K20,'Senate Votes'!$B$9:$O$160,14,FALSE)</f>
        <v>1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>
      <c r="A21" s="82" t="s">
        <v>218</v>
      </c>
      <c r="B21" s="79" t="s">
        <v>991</v>
      </c>
      <c r="C21" s="83">
        <f>vlookup(A21,'House Floor Votes.1'!$C$9:$Y$498,22,FALSE)</f>
        <v>19</v>
      </c>
      <c r="D21" s="84">
        <f>vlookup(A21,'House Floor Votes.1'!$C$9:$Y$498,23,FALSE)</f>
        <v>0</v>
      </c>
      <c r="E21" s="79"/>
      <c r="F21" s="85" t="s">
        <v>211</v>
      </c>
      <c r="G21" s="79" t="s">
        <v>992</v>
      </c>
      <c r="H21" s="83">
        <f>VLOOKUP(F21,HFSC!$B$9:$AE$97,29,FALSE)</f>
        <v>14</v>
      </c>
      <c r="I21" s="84">
        <f>vlookup(F21,HFSC!$B$9:$AE$97,30,FALSE)</f>
        <v>13</v>
      </c>
      <c r="J21" s="79"/>
      <c r="K21" s="82" t="s">
        <v>924</v>
      </c>
      <c r="L21" s="79" t="s">
        <v>992</v>
      </c>
      <c r="M21" s="83">
        <f>vlookup(K21,'Senate Votes'!$B$9:$O$160,13,FALSE)</f>
        <v>1</v>
      </c>
      <c r="N21" s="84">
        <f>vlookup(K21,'Senate Votes'!$B$9:$O$160,14,FALSE)</f>
        <v>10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>
      <c r="A22" s="82" t="s">
        <v>338</v>
      </c>
      <c r="B22" s="79" t="s">
        <v>991</v>
      </c>
      <c r="C22" s="83">
        <f>vlookup(A22,'House Floor Votes.1'!$C$9:$Y$498,22,FALSE)</f>
        <v>19</v>
      </c>
      <c r="D22" s="84">
        <f>vlookup(A22,'House Floor Votes.1'!$C$9:$Y$498,23,FALSE)</f>
        <v>0</v>
      </c>
      <c r="E22" s="79"/>
      <c r="F22" s="85" t="s">
        <v>266</v>
      </c>
      <c r="G22" s="79" t="s">
        <v>992</v>
      </c>
      <c r="H22" s="83">
        <f>VLOOKUP(F22,HFSC!$B$9:$AE$97,29,FALSE)</f>
        <v>14</v>
      </c>
      <c r="I22" s="84">
        <f>vlookup(F22,HFSC!$B$9:$AE$97,30,FALSE)</f>
        <v>13</v>
      </c>
      <c r="J22" s="79"/>
      <c r="K22" s="82" t="s">
        <v>977</v>
      </c>
      <c r="L22" s="79" t="s">
        <v>992</v>
      </c>
      <c r="M22" s="83">
        <f>vlookup(K22,'Senate Votes'!$B$9:$O$160,13,FALSE)</f>
        <v>0</v>
      </c>
      <c r="N22" s="84">
        <f>vlookup(K22,'Senate Votes'!$B$9:$O$160,14,FALSE)</f>
        <v>9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>
      <c r="A23" s="82" t="s">
        <v>432</v>
      </c>
      <c r="B23" s="79" t="s">
        <v>991</v>
      </c>
      <c r="C23" s="83">
        <f>vlookup(A23,'House Floor Votes.1'!$C$9:$Y$498,22,FALSE)</f>
        <v>19</v>
      </c>
      <c r="D23" s="84">
        <f>vlookup(A23,'House Floor Votes.1'!$C$9:$Y$498,23,FALSE)</f>
        <v>0</v>
      </c>
      <c r="E23" s="79"/>
      <c r="F23" s="85" t="s">
        <v>197</v>
      </c>
      <c r="G23" s="79" t="s">
        <v>992</v>
      </c>
      <c r="H23" s="83">
        <f>VLOOKUP(F23,HFSC!$B$9:$AE$97,29,FALSE)</f>
        <v>16</v>
      </c>
      <c r="I23" s="84">
        <f>vlookup(F23,HFSC!$B$9:$AE$97,30,FALSE)</f>
        <v>11</v>
      </c>
      <c r="J23" s="79"/>
      <c r="K23" s="82" t="s">
        <v>788</v>
      </c>
      <c r="L23" s="79" t="s">
        <v>992</v>
      </c>
      <c r="M23" s="83">
        <f>vlookup(K23,'Senate Votes'!$B$9:$O$160,13,FALSE)</f>
        <v>0</v>
      </c>
      <c r="N23" s="84">
        <f>vlookup(K23,'Senate Votes'!$B$9:$O$160,14,FALSE)</f>
        <v>9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>
      <c r="A24" s="82" t="s">
        <v>743</v>
      </c>
      <c r="B24" s="79" t="s">
        <v>991</v>
      </c>
      <c r="C24" s="83">
        <f>vlookup(A24,'House Floor Votes.1'!$C$9:$Y$498,22,FALSE)</f>
        <v>19</v>
      </c>
      <c r="D24" s="84">
        <f>vlookup(A24,'House Floor Votes.1'!$C$9:$Y$498,23,FALSE)</f>
        <v>0</v>
      </c>
      <c r="E24" s="79"/>
      <c r="F24" s="85" t="s">
        <v>248</v>
      </c>
      <c r="G24" s="79" t="s">
        <v>992</v>
      </c>
      <c r="H24" s="83">
        <f>VLOOKUP(F24,HFSC!$B$9:$AE$97,29,FALSE)</f>
        <v>15</v>
      </c>
      <c r="I24" s="84">
        <f>vlookup(F24,HFSC!$B$9:$AE$97,30,FALSE)</f>
        <v>12</v>
      </c>
      <c r="J24" s="79"/>
      <c r="K24" s="82" t="s">
        <v>916</v>
      </c>
      <c r="L24" s="79" t="s">
        <v>991</v>
      </c>
      <c r="M24" s="83">
        <f>vlookup(K24,'Senate Votes'!$B$9:$O$160,13,FALSE)</f>
        <v>10</v>
      </c>
      <c r="N24" s="84">
        <f>vlookup(K24,'Senate Votes'!$B$9:$O$160,14,FALSE)</f>
        <v>0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>
      <c r="A25" s="82" t="s">
        <v>657</v>
      </c>
      <c r="B25" s="79" t="s">
        <v>991</v>
      </c>
      <c r="C25" s="83">
        <f>vlookup(A25,'House Floor Votes.1'!$C$9:$Y$498,22,FALSE)</f>
        <v>19</v>
      </c>
      <c r="D25" s="84">
        <f>vlookup(A25,'House Floor Votes.1'!$C$9:$Y$498,23,FALSE)</f>
        <v>0</v>
      </c>
      <c r="E25" s="79"/>
      <c r="F25" s="85" t="s">
        <v>220</v>
      </c>
      <c r="G25" s="79" t="s">
        <v>992</v>
      </c>
      <c r="H25" s="83">
        <f>VLOOKUP(F25,HFSC!$B$9:$AE$97,29,FALSE)</f>
        <v>15</v>
      </c>
      <c r="I25" s="84">
        <f>vlookup(F25,HFSC!$B$9:$AE$97,30,FALSE)</f>
        <v>12</v>
      </c>
      <c r="J25" s="79"/>
      <c r="K25" s="82" t="s">
        <v>978</v>
      </c>
      <c r="L25" s="79" t="s">
        <v>992</v>
      </c>
      <c r="M25" s="83">
        <f>vlookup(K25,'Senate Votes'!$B$9:$O$160,13,FALSE)</f>
        <v>0</v>
      </c>
      <c r="N25" s="84">
        <f>vlookup(K25,'Senate Votes'!$B$9:$O$160,14,FALSE)</f>
        <v>9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>
      <c r="A26" s="82" t="s">
        <v>678</v>
      </c>
      <c r="B26" s="79" t="s">
        <v>991</v>
      </c>
      <c r="C26" s="83">
        <f>vlookup(A26,'House Floor Votes.1'!$C$9:$Y$498,22,FALSE)</f>
        <v>19</v>
      </c>
      <c r="D26" s="84">
        <f>vlookup(A26,'House Floor Votes.1'!$C$9:$Y$498,23,FALSE)</f>
        <v>0</v>
      </c>
      <c r="E26" s="79"/>
      <c r="F26" s="41" t="s">
        <v>207</v>
      </c>
      <c r="G26" s="79" t="s">
        <v>992</v>
      </c>
      <c r="H26" s="83">
        <f>VLOOKUP(F26,HFSC!$B$9:$AE$97,29,FALSE)</f>
        <v>18</v>
      </c>
      <c r="I26" s="84">
        <f>vlookup(F26,HFSC!$B$9:$AE$97,30,FALSE)</f>
        <v>9</v>
      </c>
      <c r="J26" s="79"/>
      <c r="K26" s="82" t="s">
        <v>781</v>
      </c>
      <c r="L26" s="79" t="s">
        <v>991</v>
      </c>
      <c r="M26" s="83">
        <f>vlookup(K26,'Senate Votes'!$B$9:$O$160,13,FALSE)</f>
        <v>10</v>
      </c>
      <c r="N26" s="84">
        <f>vlookup(K26,'Senate Votes'!$B$9:$O$160,14,FALSE)</f>
        <v>0</v>
      </c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>
      <c r="A27" s="82" t="s">
        <v>721</v>
      </c>
      <c r="B27" s="79" t="s">
        <v>991</v>
      </c>
      <c r="C27" s="83">
        <f>vlookup(A27,'House Floor Votes.1'!$C$9:$Y$498,22,FALSE)</f>
        <v>19</v>
      </c>
      <c r="D27" s="84">
        <f>vlookup(A27,'House Floor Votes.1'!$C$9:$Y$498,23,FALSE)</f>
        <v>0</v>
      </c>
      <c r="E27" s="79"/>
      <c r="F27" s="85" t="s">
        <v>187</v>
      </c>
      <c r="G27" s="79" t="s">
        <v>992</v>
      </c>
      <c r="H27" s="83">
        <f>VLOOKUP(F27,HFSC!$B$9:$AE$97,29,FALSE)</f>
        <v>19</v>
      </c>
      <c r="I27" s="84">
        <f>vlookup(F27,HFSC!$B$9:$AE$97,30,FALSE)</f>
        <v>8</v>
      </c>
      <c r="J27" s="79"/>
      <c r="K27" s="82" t="s">
        <v>961</v>
      </c>
      <c r="L27" s="79" t="s">
        <v>992</v>
      </c>
      <c r="M27" s="83">
        <f>vlookup(K27,'Senate Votes'!$B$9:$O$160,13,FALSE)</f>
        <v>0</v>
      </c>
      <c r="N27" s="84">
        <f>vlookup(K27,'Senate Votes'!$B$9:$O$160,14,FALSE)</f>
        <v>10</v>
      </c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>
      <c r="A28" s="41" t="s">
        <v>567</v>
      </c>
      <c r="B28" s="79" t="s">
        <v>991</v>
      </c>
      <c r="C28" s="83">
        <f>vlookup(A28,'House Floor Votes.1'!$C$9:$Y$498,22,FALSE)</f>
        <v>18</v>
      </c>
      <c r="D28" s="84">
        <f>vlookup(A28,'House Floor Votes.1'!$C$9:$Y$498,23,FALSE)</f>
        <v>1</v>
      </c>
      <c r="E28" s="79"/>
      <c r="F28" s="85" t="s">
        <v>240</v>
      </c>
      <c r="G28" s="79" t="s">
        <v>992</v>
      </c>
      <c r="H28" s="83">
        <f>VLOOKUP(F28,HFSC!$B$9:$AE$97,29,FALSE)</f>
        <v>20</v>
      </c>
      <c r="I28" s="84">
        <f>vlookup(F28,HFSC!$B$9:$AE$97,30,FALSE)</f>
        <v>7</v>
      </c>
      <c r="J28" s="79"/>
      <c r="K28" s="82" t="s">
        <v>947</v>
      </c>
      <c r="L28" s="79" t="s">
        <v>992</v>
      </c>
      <c r="M28" s="83">
        <f>vlookup(K28,'Senate Votes'!$B$9:$O$160,13,FALSE)</f>
        <v>0</v>
      </c>
      <c r="N28" s="84">
        <f>vlookup(K28,'Senate Votes'!$B$9:$O$160,14,FALSE)</f>
        <v>9</v>
      </c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>
      <c r="A29" s="82" t="s">
        <v>245</v>
      </c>
      <c r="B29" s="79" t="s">
        <v>991</v>
      </c>
      <c r="C29" s="83">
        <f>vlookup(A29,'House Floor Votes.1'!$C$9:$Y$498,22,FALSE)</f>
        <v>19</v>
      </c>
      <c r="D29" s="84">
        <f>vlookup(A29,'House Floor Votes.1'!$C$9:$Y$498,23,FALSE)</f>
        <v>0</v>
      </c>
      <c r="E29" s="79"/>
      <c r="F29" s="85" t="s">
        <v>189</v>
      </c>
      <c r="G29" s="79" t="s">
        <v>993</v>
      </c>
      <c r="H29" s="83">
        <f>VLOOKUP(F29,HFSC!$B$9:$AE$97,29,FALSE)</f>
        <v>27</v>
      </c>
      <c r="I29" s="84">
        <f>vlookup(F29,HFSC!$B$9:$AE$97,30,FALSE)</f>
        <v>0</v>
      </c>
      <c r="J29" s="79"/>
      <c r="K29" s="82" t="s">
        <v>958</v>
      </c>
      <c r="L29" s="79" t="s">
        <v>992</v>
      </c>
      <c r="M29" s="83">
        <f>vlookup(K29,'Senate Votes'!$B$9:$O$160,13,FALSE)</f>
        <v>0</v>
      </c>
      <c r="N29" s="84">
        <f>vlookup(K29,'Senate Votes'!$B$9:$O$160,14,FALSE)</f>
        <v>9</v>
      </c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>
      <c r="A30" s="82" t="s">
        <v>496</v>
      </c>
      <c r="B30" s="79" t="s">
        <v>991</v>
      </c>
      <c r="C30" s="83">
        <f>vlookup(A30,'House Floor Votes.1'!$C$9:$Y$498,22,FALSE)</f>
        <v>19</v>
      </c>
      <c r="D30" s="84">
        <f>vlookup(A30,'House Floor Votes.1'!$C$9:$Y$498,23,FALSE)</f>
        <v>0</v>
      </c>
      <c r="E30" s="79"/>
      <c r="F30" s="85" t="s">
        <v>196</v>
      </c>
      <c r="G30" s="79" t="s">
        <v>993</v>
      </c>
      <c r="H30" s="83">
        <f>VLOOKUP(F30,HFSC!$B$9:$AE$97,29,FALSE)</f>
        <v>27</v>
      </c>
      <c r="I30" s="84">
        <f>vlookup(F30,HFSC!$B$9:$AE$97,30,FALSE)</f>
        <v>0</v>
      </c>
      <c r="J30" s="79"/>
      <c r="K30" s="82" t="s">
        <v>934</v>
      </c>
      <c r="L30" s="79" t="s">
        <v>991</v>
      </c>
      <c r="M30" s="83">
        <f>vlookup(K30,'Senate Votes'!$B$9:$O$160,13,FALSE)</f>
        <v>9</v>
      </c>
      <c r="N30" s="84">
        <f>vlookup(K30,'Senate Votes'!$B$9:$O$160,14,FALSE)</f>
        <v>0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>
      <c r="A31" s="82" t="s">
        <v>742</v>
      </c>
      <c r="B31" s="79" t="s">
        <v>991</v>
      </c>
      <c r="C31" s="83">
        <f>vlookup(A31,'House Floor Votes.1'!$C$9:$Y$498,22,FALSE)</f>
        <v>18</v>
      </c>
      <c r="D31" s="84">
        <f>vlookup(A31,'House Floor Votes.1'!$C$9:$Y$498,23,FALSE)</f>
        <v>0</v>
      </c>
      <c r="E31" s="79"/>
      <c r="F31" s="85" t="s">
        <v>205</v>
      </c>
      <c r="G31" s="79" t="s">
        <v>993</v>
      </c>
      <c r="H31" s="83">
        <f>VLOOKUP(F31,HFSC!$B$9:$AE$97,29,FALSE)</f>
        <v>27</v>
      </c>
      <c r="I31" s="84">
        <f>vlookup(F31,HFSC!$B$9:$AE$97,30,FALSE)</f>
        <v>0</v>
      </c>
      <c r="J31" s="79"/>
      <c r="K31" s="82" t="s">
        <v>786</v>
      </c>
      <c r="L31" s="79" t="s">
        <v>991</v>
      </c>
      <c r="M31" s="83">
        <f>vlookup(K31,'Senate Votes'!$B$9:$O$160,13,FALSE)</f>
        <v>10</v>
      </c>
      <c r="N31" s="84">
        <f>vlookup(K31,'Senate Votes'!$B$9:$O$160,14,FALSE)</f>
        <v>0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>
      <c r="A32" s="82" t="s">
        <v>589</v>
      </c>
      <c r="B32" s="79" t="s">
        <v>991</v>
      </c>
      <c r="C32" s="83">
        <f>vlookup(A32,'House Floor Votes.1'!$C$9:$Y$498,22,FALSE)</f>
        <v>18</v>
      </c>
      <c r="D32" s="84">
        <f>vlookup(A32,'House Floor Votes.1'!$C$9:$Y$498,23,FALSE)</f>
        <v>1</v>
      </c>
      <c r="E32" s="79"/>
      <c r="F32" s="41" t="s">
        <v>208</v>
      </c>
      <c r="G32" s="79" t="s">
        <v>993</v>
      </c>
      <c r="H32" s="83">
        <f>VLOOKUP(F32,HFSC!$B$9:$AE$97,29,FALSE)</f>
        <v>27</v>
      </c>
      <c r="I32" s="84">
        <f>vlookup(F32,HFSC!$B$9:$AE$97,30,FALSE)</f>
        <v>0</v>
      </c>
      <c r="J32" s="79"/>
      <c r="K32" s="82" t="s">
        <v>982</v>
      </c>
      <c r="L32" s="79" t="s">
        <v>992</v>
      </c>
      <c r="M32" s="83">
        <f>vlookup(K32,'Senate Votes'!$B$9:$O$160,13,FALSE)</f>
        <v>0</v>
      </c>
      <c r="N32" s="84">
        <f>vlookup(K32,'Senate Votes'!$B$9:$O$160,14,FALSE)</f>
        <v>9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>
      <c r="A33" s="82" t="s">
        <v>467</v>
      </c>
      <c r="B33" s="79" t="s">
        <v>991</v>
      </c>
      <c r="C33" s="83">
        <f>vlookup(A33,'House Floor Votes.1'!$C$9:$Y$498,22,FALSE)</f>
        <v>19</v>
      </c>
      <c r="D33" s="84">
        <f>vlookup(A33,'House Floor Votes.1'!$C$9:$Y$498,23,FALSE)</f>
        <v>0</v>
      </c>
      <c r="E33" s="79"/>
      <c r="F33" s="85" t="s">
        <v>210</v>
      </c>
      <c r="G33" s="79" t="s">
        <v>993</v>
      </c>
      <c r="H33" s="83">
        <f>VLOOKUP(F33,HFSC!$B$9:$AE$97,29,FALSE)</f>
        <v>27</v>
      </c>
      <c r="I33" s="84">
        <f>vlookup(F33,HFSC!$B$9:$AE$97,30,FALSE)</f>
        <v>0</v>
      </c>
      <c r="J33" s="79"/>
      <c r="K33" s="82" t="s">
        <v>949</v>
      </c>
      <c r="L33" s="79" t="s">
        <v>991</v>
      </c>
      <c r="M33" s="83">
        <f>vlookup(K33,'Senate Votes'!$B$9:$O$160,13,FALSE)</f>
        <v>9</v>
      </c>
      <c r="N33" s="84">
        <f>vlookup(K33,'Senate Votes'!$B$9:$O$160,14,FALSE)</f>
        <v>0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>
      <c r="A34" s="82" t="s">
        <v>388</v>
      </c>
      <c r="B34" s="79" t="s">
        <v>991</v>
      </c>
      <c r="C34" s="83">
        <f>vlookup(A34,'House Floor Votes.1'!$C$9:$Y$498,22,FALSE)</f>
        <v>18</v>
      </c>
      <c r="D34" s="84">
        <f>vlookup(A34,'House Floor Votes.1'!$C$9:$Y$498,23,FALSE)</f>
        <v>1</v>
      </c>
      <c r="E34" s="79"/>
      <c r="F34" s="41" t="s">
        <v>214</v>
      </c>
      <c r="G34" s="79" t="s">
        <v>993</v>
      </c>
      <c r="H34" s="83">
        <f>VLOOKUP(F34,HFSC!$B$9:$AE$97,29,FALSE)</f>
        <v>27</v>
      </c>
      <c r="I34" s="84">
        <f>vlookup(F34,HFSC!$B$9:$AE$97,30,FALSE)</f>
        <v>0</v>
      </c>
      <c r="J34" s="79"/>
      <c r="K34" s="82" t="s">
        <v>980</v>
      </c>
      <c r="L34" s="79" t="s">
        <v>991</v>
      </c>
      <c r="M34" s="83">
        <f>vlookup(K34,'Senate Votes'!$B$9:$O$160,13,FALSE)</f>
        <v>9</v>
      </c>
      <c r="N34" s="84">
        <f>vlookup(K34,'Senate Votes'!$B$9:$O$160,14,FALSE)</f>
        <v>0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>
      <c r="A35" s="82" t="s">
        <v>733</v>
      </c>
      <c r="B35" s="79" t="s">
        <v>991</v>
      </c>
      <c r="C35" s="83">
        <f>vlookup(A35,'House Floor Votes.1'!$C$9:$Y$498,22,FALSE)</f>
        <v>19</v>
      </c>
      <c r="D35" s="84">
        <f>vlookup(A35,'House Floor Votes.1'!$C$9:$Y$498,23,FALSE)</f>
        <v>0</v>
      </c>
      <c r="E35" s="79"/>
      <c r="F35" s="85" t="s">
        <v>216</v>
      </c>
      <c r="G35" s="79" t="s">
        <v>993</v>
      </c>
      <c r="H35" s="83">
        <f>VLOOKUP(F35,HFSC!$B$9:$AE$97,29,FALSE)</f>
        <v>27</v>
      </c>
      <c r="I35" s="84">
        <f>vlookup(F35,HFSC!$B$9:$AE$97,30,FALSE)</f>
        <v>0</v>
      </c>
      <c r="J35" s="79"/>
      <c r="K35" s="82" t="s">
        <v>925</v>
      </c>
      <c r="L35" s="79" t="s">
        <v>992</v>
      </c>
      <c r="M35" s="83">
        <f>vlookup(K35,'Senate Votes'!$B$9:$O$160,13,FALSE)</f>
        <v>0</v>
      </c>
      <c r="N35" s="84">
        <f>vlookup(K35,'Senate Votes'!$B$9:$O$160,14,FALSE)</f>
        <v>9</v>
      </c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>
      <c r="A36" s="82" t="s">
        <v>630</v>
      </c>
      <c r="B36" s="79" t="s">
        <v>991</v>
      </c>
      <c r="C36" s="83">
        <f>vlookup(A36,'House Floor Votes.1'!$C$9:$Y$498,22,FALSE)</f>
        <v>19</v>
      </c>
      <c r="D36" s="84">
        <f>vlookup(A36,'House Floor Votes.1'!$C$9:$Y$498,23,FALSE)</f>
        <v>0</v>
      </c>
      <c r="E36" s="79"/>
      <c r="F36" s="85" t="s">
        <v>218</v>
      </c>
      <c r="G36" s="79" t="s">
        <v>993</v>
      </c>
      <c r="H36" s="83">
        <f>VLOOKUP(F36,HFSC!$B$9:$AE$97,29,FALSE)</f>
        <v>27</v>
      </c>
      <c r="I36" s="84">
        <f>vlookup(F36,HFSC!$B$9:$AE$97,30,FALSE)</f>
        <v>0</v>
      </c>
      <c r="J36" s="79"/>
      <c r="K36" s="82" t="s">
        <v>784</v>
      </c>
      <c r="L36" s="79" t="s">
        <v>991</v>
      </c>
      <c r="M36" s="83">
        <f>vlookup(K36,'Senate Votes'!$B$9:$O$160,13,FALSE)</f>
        <v>9</v>
      </c>
      <c r="N36" s="84">
        <f>vlookup(K36,'Senate Votes'!$B$9:$O$160,14,FALSE)</f>
        <v>0</v>
      </c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>
      <c r="A37" s="82" t="s">
        <v>263</v>
      </c>
      <c r="B37" s="79" t="s">
        <v>991</v>
      </c>
      <c r="C37" s="83">
        <f>vlookup(A37,'House Floor Votes.1'!$C$9:$Y$498,22,FALSE)</f>
        <v>19</v>
      </c>
      <c r="D37" s="84">
        <f>vlookup(A37,'House Floor Votes.1'!$C$9:$Y$498,23,FALSE)</f>
        <v>0</v>
      </c>
      <c r="E37" s="79"/>
      <c r="F37" s="85" t="s">
        <v>225</v>
      </c>
      <c r="G37" s="79" t="s">
        <v>993</v>
      </c>
      <c r="H37" s="83">
        <f>VLOOKUP(F37,HFSC!$B$9:$AE$97,29,FALSE)</f>
        <v>27</v>
      </c>
      <c r="I37" s="84">
        <f>vlookup(F37,HFSC!$B$9:$AE$97,30,FALSE)</f>
        <v>0</v>
      </c>
      <c r="J37" s="79"/>
      <c r="K37" s="82" t="s">
        <v>868</v>
      </c>
      <c r="L37" s="79" t="s">
        <v>991</v>
      </c>
      <c r="M37" s="83">
        <f>vlookup(K37,'Senate Votes'!$B$9:$O$160,13,FALSE)</f>
        <v>7</v>
      </c>
      <c r="N37" s="84">
        <f>vlookup(K37,'Senate Votes'!$B$9:$O$160,14,FALSE)</f>
        <v>0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>
      <c r="A38" s="82" t="s">
        <v>676</v>
      </c>
      <c r="B38" s="79" t="s">
        <v>991</v>
      </c>
      <c r="C38" s="83">
        <f>vlookup(A38,'House Floor Votes.1'!$C$9:$Y$498,22,FALSE)</f>
        <v>19</v>
      </c>
      <c r="D38" s="84">
        <f>vlookup(A38,'House Floor Votes.1'!$C$9:$Y$498,23,FALSE)</f>
        <v>0</v>
      </c>
      <c r="E38" s="79"/>
      <c r="F38" s="85" t="s">
        <v>229</v>
      </c>
      <c r="G38" s="79" t="s">
        <v>993</v>
      </c>
      <c r="H38" s="83">
        <f>VLOOKUP(F38,HFSC!$B$9:$AE$97,29,FALSE)</f>
        <v>27</v>
      </c>
      <c r="I38" s="84">
        <f>vlookup(F38,HFSC!$B$9:$AE$97,30,FALSE)</f>
        <v>0</v>
      </c>
      <c r="J38" s="79"/>
      <c r="K38" s="82" t="s">
        <v>944</v>
      </c>
      <c r="L38" s="79" t="s">
        <v>992</v>
      </c>
      <c r="M38" s="83">
        <f>vlookup(K38,'Senate Votes'!$B$9:$O$160,13,FALSE)</f>
        <v>0</v>
      </c>
      <c r="N38" s="84">
        <f>vlookup(K38,'Senate Votes'!$B$9:$O$160,14,FALSE)</f>
        <v>9</v>
      </c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>
      <c r="A39" s="82" t="s">
        <v>612</v>
      </c>
      <c r="B39" s="79" t="s">
        <v>991</v>
      </c>
      <c r="C39" s="83">
        <f>vlookup(A39,'House Floor Votes.1'!$C$9:$Y$498,22,FALSE)</f>
        <v>19</v>
      </c>
      <c r="D39" s="84">
        <f>vlookup(A39,'House Floor Votes.1'!$C$9:$Y$498,23,FALSE)</f>
        <v>0</v>
      </c>
      <c r="E39" s="79"/>
      <c r="F39" s="85" t="s">
        <v>234</v>
      </c>
      <c r="G39" s="79" t="s">
        <v>993</v>
      </c>
      <c r="H39" s="83">
        <f>VLOOKUP(F39,HFSC!$B$9:$AE$97,29,FALSE)</f>
        <v>27</v>
      </c>
      <c r="I39" s="84">
        <f>vlookup(F39,HFSC!$B$9:$AE$97,30,FALSE)</f>
        <v>0</v>
      </c>
      <c r="J39" s="79"/>
      <c r="K39" s="82" t="s">
        <v>994</v>
      </c>
      <c r="L39" s="79" t="s">
        <v>995</v>
      </c>
      <c r="M39" s="83">
        <f>vlookup(K39,'Senate Votes'!$B$9:$O$160,13,FALSE)</f>
        <v>0</v>
      </c>
      <c r="N39" s="84">
        <f>vlookup(K39,'Senate Votes'!$B$9:$O$160,14,FALSE)</f>
        <v>9</v>
      </c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>
      <c r="A40" s="82" t="s">
        <v>331</v>
      </c>
      <c r="B40" s="79" t="s">
        <v>991</v>
      </c>
      <c r="C40" s="83">
        <f>vlookup(A40,'House Floor Votes.1'!$C$9:$Y$498,22,FALSE)</f>
        <v>19</v>
      </c>
      <c r="D40" s="84">
        <f>vlookup(A40,'House Floor Votes.1'!$C$9:$Y$498,23,FALSE)</f>
        <v>0</v>
      </c>
      <c r="E40" s="79"/>
      <c r="F40" s="85" t="s">
        <v>235</v>
      </c>
      <c r="G40" s="79" t="s">
        <v>993</v>
      </c>
      <c r="H40" s="83">
        <f>VLOOKUP(F40,HFSC!$B$9:$AE$97,29,FALSE)</f>
        <v>27</v>
      </c>
      <c r="I40" s="84">
        <f>vlookup(F40,HFSC!$B$9:$AE$97,30,FALSE)</f>
        <v>0</v>
      </c>
      <c r="J40" s="79"/>
      <c r="K40" s="82" t="s">
        <v>915</v>
      </c>
      <c r="L40" s="79" t="s">
        <v>991</v>
      </c>
      <c r="M40" s="83">
        <f>vlookup(K40,'Senate Votes'!$B$9:$O$160,13,FALSE)</f>
        <v>9</v>
      </c>
      <c r="N40" s="84">
        <f>vlookup(K40,'Senate Votes'!$B$9:$O$160,14,FALSE)</f>
        <v>0</v>
      </c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>
      <c r="A41" s="82" t="s">
        <v>360</v>
      </c>
      <c r="B41" s="79" t="s">
        <v>991</v>
      </c>
      <c r="C41" s="83">
        <f>vlookup(A41,'House Floor Votes.1'!$C$9:$Y$498,22,FALSE)</f>
        <v>19</v>
      </c>
      <c r="D41" s="84">
        <f>vlookup(A41,'House Floor Votes.1'!$C$9:$Y$498,23,FALSE)</f>
        <v>0</v>
      </c>
      <c r="E41" s="79"/>
      <c r="F41" s="41" t="s">
        <v>239</v>
      </c>
      <c r="G41" s="79" t="s">
        <v>993</v>
      </c>
      <c r="H41" s="83">
        <f>VLOOKUP(F41,HFSC!$B$9:$AE$97,29,FALSE)</f>
        <v>27</v>
      </c>
      <c r="I41" s="84">
        <f>vlookup(F41,HFSC!$B$9:$AE$97,30,FALSE)</f>
        <v>0</v>
      </c>
      <c r="J41" s="79"/>
      <c r="K41" s="82" t="s">
        <v>953</v>
      </c>
      <c r="L41" s="79" t="s">
        <v>991</v>
      </c>
      <c r="M41" s="83">
        <f>vlookup(K41,'Senate Votes'!$B$9:$O$160,13,FALSE)</f>
        <v>8</v>
      </c>
      <c r="N41" s="84">
        <f>vlookup(K41,'Senate Votes'!$B$9:$O$160,14,FALSE)</f>
        <v>0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>
      <c r="A42" s="82" t="s">
        <v>479</v>
      </c>
      <c r="B42" s="79" t="s">
        <v>991</v>
      </c>
      <c r="C42" s="83">
        <f>vlookup(A42,'House Floor Votes.1'!$C$9:$Y$498,22,FALSE)</f>
        <v>19</v>
      </c>
      <c r="D42" s="84">
        <f>vlookup(A42,'House Floor Votes.1'!$C$9:$Y$498,23,FALSE)</f>
        <v>0</v>
      </c>
      <c r="E42" s="79"/>
      <c r="F42" s="85" t="s">
        <v>242</v>
      </c>
      <c r="G42" s="79" t="s">
        <v>993</v>
      </c>
      <c r="H42" s="83">
        <f>VLOOKUP(F42,HFSC!$B$9:$AE$97,29,FALSE)</f>
        <v>27</v>
      </c>
      <c r="I42" s="84">
        <f>vlookup(F42,HFSC!$B$9:$AE$97,30,FALSE)</f>
        <v>0</v>
      </c>
      <c r="J42" s="79"/>
      <c r="K42" s="82" t="s">
        <v>792</v>
      </c>
      <c r="L42" s="79" t="s">
        <v>992</v>
      </c>
      <c r="M42" s="83">
        <f>vlookup(K42,'Senate Votes'!$B$9:$O$160,13,FALSE)</f>
        <v>0</v>
      </c>
      <c r="N42" s="84">
        <f>vlookup(K42,'Senate Votes'!$B$9:$O$160,14,FALSE)</f>
        <v>9</v>
      </c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>
      <c r="A43" s="82" t="s">
        <v>205</v>
      </c>
      <c r="B43" s="79" t="s">
        <v>991</v>
      </c>
      <c r="C43" s="83">
        <f>vlookup(A43,'House Floor Votes.1'!$C$9:$Y$498,22,FALSE)</f>
        <v>19</v>
      </c>
      <c r="D43" s="84">
        <f>vlookup(A43,'House Floor Votes.1'!$C$9:$Y$498,23,FALSE)</f>
        <v>0</v>
      </c>
      <c r="E43" s="79"/>
      <c r="F43" s="85" t="s">
        <v>244</v>
      </c>
      <c r="G43" s="79" t="s">
        <v>993</v>
      </c>
      <c r="H43" s="83">
        <f>VLOOKUP(F43,HFSC!$B$9:$AE$97,29,FALSE)</f>
        <v>27</v>
      </c>
      <c r="I43" s="84">
        <f>vlookup(F43,HFSC!$B$9:$AE$97,30,FALSE)</f>
        <v>0</v>
      </c>
      <c r="J43" s="79"/>
      <c r="K43" s="82" t="s">
        <v>959</v>
      </c>
      <c r="L43" s="79" t="s">
        <v>991</v>
      </c>
      <c r="M43" s="83">
        <f>vlookup(K43,'Senate Votes'!$B$9:$O$160,13,FALSE)</f>
        <v>10</v>
      </c>
      <c r="N43" s="84">
        <f>vlookup(K43,'Senate Votes'!$B$9:$O$160,14,FALSE)</f>
        <v>0</v>
      </c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>
      <c r="A44" s="82" t="s">
        <v>361</v>
      </c>
      <c r="B44" s="79" t="s">
        <v>991</v>
      </c>
      <c r="C44" s="83">
        <f>vlookup(A44,'House Floor Votes.1'!$C$9:$Y$498,22,FALSE)</f>
        <v>19</v>
      </c>
      <c r="D44" s="84">
        <f>vlookup(A44,'House Floor Votes.1'!$C$9:$Y$498,23,FALSE)</f>
        <v>0</v>
      </c>
      <c r="E44" s="79"/>
      <c r="F44" s="41" t="s">
        <v>245</v>
      </c>
      <c r="G44" s="79" t="s">
        <v>993</v>
      </c>
      <c r="H44" s="83">
        <f>VLOOKUP(F44,HFSC!$B$9:$AE$97,29,FALSE)</f>
        <v>27</v>
      </c>
      <c r="I44" s="84">
        <f>vlookup(F44,HFSC!$B$9:$AE$97,30,FALSE)</f>
        <v>0</v>
      </c>
      <c r="J44" s="79"/>
      <c r="K44" s="82" t="s">
        <v>892</v>
      </c>
      <c r="L44" s="79" t="s">
        <v>992</v>
      </c>
      <c r="M44" s="83">
        <f>vlookup(K44,'Senate Votes'!$B$9:$O$160,13,FALSE)</f>
        <v>0</v>
      </c>
      <c r="N44" s="84">
        <f>vlookup(K44,'Senate Votes'!$B$9:$O$160,14,FALSE)</f>
        <v>9</v>
      </c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>
      <c r="A45" s="82" t="s">
        <v>555</v>
      </c>
      <c r="B45" s="79" t="s">
        <v>991</v>
      </c>
      <c r="C45" s="83">
        <f>vlookup(A45,'House Floor Votes.1'!$C$9:$Y$498,22,FALSE)</f>
        <v>19</v>
      </c>
      <c r="D45" s="84">
        <f>vlookup(A45,'House Floor Votes.1'!$C$9:$Y$498,23,FALSE)</f>
        <v>0</v>
      </c>
      <c r="E45" s="79"/>
      <c r="F45" s="85" t="s">
        <v>249</v>
      </c>
      <c r="G45" s="79" t="s">
        <v>993</v>
      </c>
      <c r="H45" s="83">
        <f>VLOOKUP(F45,HFSC!$B$9:$AE$97,29,FALSE)</f>
        <v>27</v>
      </c>
      <c r="I45" s="84">
        <f>vlookup(F45,HFSC!$B$9:$AE$97,30,FALSE)</f>
        <v>0</v>
      </c>
      <c r="J45" s="79"/>
      <c r="K45" s="82" t="s">
        <v>962</v>
      </c>
      <c r="L45" s="79" t="s">
        <v>992</v>
      </c>
      <c r="M45" s="83">
        <f>vlookup(K45,'Senate Votes'!$B$9:$O$160,13,FALSE)</f>
        <v>0</v>
      </c>
      <c r="N45" s="84">
        <f>vlookup(K45,'Senate Votes'!$B$9:$O$160,14,FALSE)</f>
        <v>9</v>
      </c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>
      <c r="A46" s="82" t="s">
        <v>324</v>
      </c>
      <c r="B46" s="79" t="s">
        <v>991</v>
      </c>
      <c r="C46" s="83">
        <f>vlookup(A46,'House Floor Votes.1'!$C$9:$Y$498,22,FALSE)</f>
        <v>19</v>
      </c>
      <c r="D46" s="84">
        <f>vlookup(A46,'House Floor Votes.1'!$C$9:$Y$498,23,FALSE)</f>
        <v>0</v>
      </c>
      <c r="E46" s="79"/>
      <c r="F46" s="41" t="s">
        <v>255</v>
      </c>
      <c r="G46" s="79" t="s">
        <v>993</v>
      </c>
      <c r="H46" s="83">
        <f>VLOOKUP(F46,HFSC!$B$9:$AE$97,29,FALSE)</f>
        <v>27</v>
      </c>
      <c r="I46" s="84">
        <f>vlookup(F46,HFSC!$B$9:$AE$97,30,FALSE)</f>
        <v>0</v>
      </c>
      <c r="J46" s="79"/>
      <c r="K46" s="82" t="s">
        <v>931</v>
      </c>
      <c r="L46" s="79" t="s">
        <v>991</v>
      </c>
      <c r="M46" s="83">
        <f>vlookup(K46,'Senate Votes'!$B$9:$O$160,13,FALSE)</f>
        <v>9</v>
      </c>
      <c r="N46" s="84">
        <f>vlookup(K46,'Senate Votes'!$B$9:$O$160,14,FALSE)</f>
        <v>0</v>
      </c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>
      <c r="A47" s="82" t="s">
        <v>441</v>
      </c>
      <c r="B47" s="79" t="s">
        <v>991</v>
      </c>
      <c r="C47" s="83">
        <f>vlookup(A47,'House Floor Votes.1'!$C$9:$Y$498,22,FALSE)</f>
        <v>19</v>
      </c>
      <c r="D47" s="84">
        <f>vlookup(A47,'House Floor Votes.1'!$C$9:$Y$498,23,FALSE)</f>
        <v>0</v>
      </c>
      <c r="E47" s="79"/>
      <c r="F47" s="41" t="s">
        <v>256</v>
      </c>
      <c r="G47" s="79" t="s">
        <v>993</v>
      </c>
      <c r="H47" s="83">
        <f>VLOOKUP(F47,HFSC!$B$9:$AE$97,29,FALSE)</f>
        <v>27</v>
      </c>
      <c r="I47" s="84">
        <f>vlookup(F47,HFSC!$B$9:$AE$97,30,FALSE)</f>
        <v>0</v>
      </c>
      <c r="J47" s="79"/>
      <c r="K47" s="82" t="s">
        <v>965</v>
      </c>
      <c r="L47" s="79" t="s">
        <v>991</v>
      </c>
      <c r="M47" s="83">
        <f>vlookup(K47,'Senate Votes'!$B$9:$O$160,13,FALSE)</f>
        <v>10</v>
      </c>
      <c r="N47" s="84">
        <f>vlookup(K47,'Senate Votes'!$B$9:$O$160,14,FALSE)</f>
        <v>0</v>
      </c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>
      <c r="A48" s="82" t="s">
        <v>340</v>
      </c>
      <c r="B48" s="79" t="s">
        <v>991</v>
      </c>
      <c r="C48" s="83">
        <f>vlookup(A48,'House Floor Votes.1'!$C$9:$Y$498,22,FALSE)</f>
        <v>19</v>
      </c>
      <c r="D48" s="84">
        <f>vlookup(A48,'House Floor Votes.1'!$C$9:$Y$498,23,FALSE)</f>
        <v>0</v>
      </c>
      <c r="E48" s="79"/>
      <c r="F48" s="85" t="s">
        <v>259</v>
      </c>
      <c r="G48" s="79" t="s">
        <v>993</v>
      </c>
      <c r="H48" s="83">
        <f>VLOOKUP(F48,HFSC!$B$9:$AE$97,29,FALSE)</f>
        <v>27</v>
      </c>
      <c r="I48" s="84">
        <f>vlookup(F48,HFSC!$B$9:$AE$97,30,FALSE)</f>
        <v>0</v>
      </c>
      <c r="J48" s="79"/>
      <c r="K48" s="82" t="s">
        <v>945</v>
      </c>
      <c r="L48" s="79" t="s">
        <v>992</v>
      </c>
      <c r="M48" s="83">
        <f>vlookup(K48,'Senate Votes'!$B$9:$O$160,13,FALSE)</f>
        <v>0</v>
      </c>
      <c r="N48" s="84">
        <f>vlookup(K48,'Senate Votes'!$B$9:$O$160,14,FALSE)</f>
        <v>9</v>
      </c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>
      <c r="A49" s="82" t="s">
        <v>396</v>
      </c>
      <c r="B49" s="79" t="s">
        <v>991</v>
      </c>
      <c r="C49" s="83">
        <f>vlookup(A49,'House Floor Votes.1'!$C$9:$Y$498,22,FALSE)</f>
        <v>19</v>
      </c>
      <c r="D49" s="84">
        <f>vlookup(A49,'House Floor Votes.1'!$C$9:$Y$498,23,FALSE)</f>
        <v>0</v>
      </c>
      <c r="E49" s="79"/>
      <c r="F49" s="85" t="s">
        <v>261</v>
      </c>
      <c r="G49" s="79" t="s">
        <v>993</v>
      </c>
      <c r="H49" s="83">
        <f>VLOOKUP(F49,HFSC!$B$9:$AE$97,29,FALSE)</f>
        <v>27</v>
      </c>
      <c r="I49" s="84">
        <f>vlookup(F49,HFSC!$B$9:$AE$97,30,FALSE)</f>
        <v>0</v>
      </c>
      <c r="J49" s="79"/>
      <c r="K49" s="82" t="s">
        <v>957</v>
      </c>
      <c r="L49" s="79" t="s">
        <v>992</v>
      </c>
      <c r="M49" s="83">
        <f>vlookup(K49,'Senate Votes'!$B$9:$O$160,13,FALSE)</f>
        <v>0</v>
      </c>
      <c r="N49" s="84">
        <f>vlookup(K49,'Senate Votes'!$B$9:$O$160,14,FALSE)</f>
        <v>9</v>
      </c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>
      <c r="A50" s="82" t="s">
        <v>434</v>
      </c>
      <c r="B50" s="79" t="s">
        <v>991</v>
      </c>
      <c r="C50" s="83">
        <f>vlookup(A50,'House Floor Votes.1'!$C$9:$Y$498,22,FALSE)</f>
        <v>19</v>
      </c>
      <c r="D50" s="84">
        <f>vlookup(A50,'House Floor Votes.1'!$C$9:$Y$498,23,FALSE)</f>
        <v>0</v>
      </c>
      <c r="E50" s="79"/>
      <c r="F50" s="41" t="s">
        <v>263</v>
      </c>
      <c r="G50" s="79" t="s">
        <v>993</v>
      </c>
      <c r="H50" s="83">
        <f>VLOOKUP(F50,HFSC!$B$9:$AE$97,29,FALSE)</f>
        <v>27</v>
      </c>
      <c r="I50" s="84">
        <f>vlookup(F50,HFSC!$B$9:$AE$97,30,FALSE)</f>
        <v>0</v>
      </c>
      <c r="J50" s="79"/>
      <c r="K50" s="82" t="s">
        <v>794</v>
      </c>
      <c r="L50" s="79" t="s">
        <v>992</v>
      </c>
      <c r="M50" s="83">
        <f>vlookup(K50,'Senate Votes'!$B$9:$O$160,13,FALSE)</f>
        <v>0</v>
      </c>
      <c r="N50" s="84">
        <f>vlookup(K50,'Senate Votes'!$B$9:$O$160,14,FALSE)</f>
        <v>9</v>
      </c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>
      <c r="A51" s="82" t="s">
        <v>389</v>
      </c>
      <c r="B51" s="79" t="s">
        <v>991</v>
      </c>
      <c r="C51" s="83">
        <f>vlookup(A51,'House Floor Votes.1'!$C$9:$Y$498,22,FALSE)</f>
        <v>19</v>
      </c>
      <c r="D51" s="84">
        <f>vlookup(A51,'House Floor Votes.1'!$C$9:$Y$498,23,FALSE)</f>
        <v>0</v>
      </c>
      <c r="E51" s="79"/>
      <c r="F51" s="85" t="s">
        <v>267</v>
      </c>
      <c r="G51" s="79" t="s">
        <v>993</v>
      </c>
      <c r="H51" s="83">
        <f>VLOOKUP(F51,HFSC!$B$9:$AE$97,29,FALSE)</f>
        <v>27</v>
      </c>
      <c r="I51" s="84">
        <f>vlookup(F51,HFSC!$B$9:$AE$97,30,FALSE)</f>
        <v>0</v>
      </c>
      <c r="J51" s="79"/>
      <c r="K51" s="82" t="s">
        <v>940</v>
      </c>
      <c r="L51" s="79" t="s">
        <v>991</v>
      </c>
      <c r="M51" s="83">
        <f>vlookup(K51,'Senate Votes'!$B$9:$O$160,13,FALSE)</f>
        <v>9</v>
      </c>
      <c r="N51" s="84">
        <f>vlookup(K51,'Senate Votes'!$B$9:$O$160,14,FALSE)</f>
        <v>0</v>
      </c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>
      <c r="A52" s="82" t="s">
        <v>378</v>
      </c>
      <c r="B52" s="79" t="s">
        <v>991</v>
      </c>
      <c r="C52" s="83">
        <f>vlookup(A52,'House Floor Votes.1'!$C$9:$Y$498,22,FALSE)</f>
        <v>19</v>
      </c>
      <c r="D52" s="84">
        <f>vlookup(A52,'House Floor Votes.1'!$C$9:$Y$498,23,FALSE)</f>
        <v>0</v>
      </c>
      <c r="E52" s="79"/>
      <c r="F52" s="85" t="s">
        <v>268</v>
      </c>
      <c r="G52" s="79" t="s">
        <v>993</v>
      </c>
      <c r="H52" s="83">
        <f>VLOOKUP(F52,HFSC!$B$9:$AE$97,29,FALSE)</f>
        <v>27</v>
      </c>
      <c r="I52" s="84">
        <f>vlookup(F52,HFSC!$B$9:$AE$97,30,FALSE)</f>
        <v>0</v>
      </c>
      <c r="J52" s="79"/>
      <c r="K52" s="82" t="s">
        <v>910</v>
      </c>
      <c r="L52" s="79" t="s">
        <v>992</v>
      </c>
      <c r="M52" s="83">
        <f>vlookup(K52,'Senate Votes'!$B$9:$O$160,13,FALSE)</f>
        <v>0</v>
      </c>
      <c r="N52" s="84">
        <f>vlookup(K52,'Senate Votes'!$B$9:$O$160,14,FALSE)</f>
        <v>9</v>
      </c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>
      <c r="A53" s="82" t="s">
        <v>599</v>
      </c>
      <c r="B53" s="79" t="s">
        <v>991</v>
      </c>
      <c r="C53" s="83">
        <f>vlookup(A53,'House Floor Votes.1'!$C$9:$Y$498,22,FALSE)</f>
        <v>18</v>
      </c>
      <c r="D53" s="84">
        <f>vlookup(A53,'House Floor Votes.1'!$C$9:$Y$498,23,FALSE)</f>
        <v>1</v>
      </c>
      <c r="E53" s="79"/>
      <c r="F53" s="85" t="s">
        <v>270</v>
      </c>
      <c r="G53" s="79" t="s">
        <v>993</v>
      </c>
      <c r="H53" s="83">
        <f>VLOOKUP(F53,HFSC!$B$9:$AE$97,29,FALSE)</f>
        <v>27</v>
      </c>
      <c r="I53" s="84">
        <f>vlookup(F53,HFSC!$B$9:$AE$97,30,FALSE)</f>
        <v>0</v>
      </c>
      <c r="J53" s="79"/>
      <c r="K53" s="82" t="s">
        <v>976</v>
      </c>
      <c r="L53" s="79" t="s">
        <v>992</v>
      </c>
      <c r="M53" s="83">
        <f>vlookup(K53,'Senate Votes'!$B$9:$O$160,13,FALSE)</f>
        <v>0</v>
      </c>
      <c r="N53" s="84">
        <f>vlookup(K53,'Senate Votes'!$B$9:$O$160,14,FALSE)</f>
        <v>9</v>
      </c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>
      <c r="A54" s="82" t="s">
        <v>336</v>
      </c>
      <c r="B54" s="79" t="s">
        <v>991</v>
      </c>
      <c r="C54" s="83">
        <f>vlookup(A54,'House Floor Votes.1'!$C$9:$Y$498,22,FALSE)</f>
        <v>19</v>
      </c>
      <c r="D54" s="84">
        <f>vlookup(A54,'House Floor Votes.1'!$C$9:$Y$498,23,FALSE)</f>
        <v>0</v>
      </c>
      <c r="E54" s="79"/>
      <c r="F54" s="41" t="s">
        <v>274</v>
      </c>
      <c r="G54" s="79" t="s">
        <v>993</v>
      </c>
      <c r="H54" s="83">
        <f>VLOOKUP(F54,HFSC!$B$9:$AE$97,29,FALSE)</f>
        <v>27</v>
      </c>
      <c r="I54" s="84">
        <f>vlookup(F54,HFSC!$B$9:$AE$97,30,FALSE)</f>
        <v>0</v>
      </c>
      <c r="J54" s="79"/>
      <c r="K54" s="82" t="s">
        <v>789</v>
      </c>
      <c r="L54" s="79" t="s">
        <v>992</v>
      </c>
      <c r="M54" s="83">
        <f>vlookup(K54,'Senate Votes'!$B$9:$O$160,13,FALSE)</f>
        <v>0</v>
      </c>
      <c r="N54" s="84">
        <f>vlookup(K54,'Senate Votes'!$B$9:$O$160,14,FALSE)</f>
        <v>9</v>
      </c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>
      <c r="A55" s="82" t="s">
        <v>534</v>
      </c>
      <c r="B55" s="79" t="s">
        <v>991</v>
      </c>
      <c r="C55" s="83">
        <f>vlookup(A55,'House Floor Votes.1'!$C$9:$Y$498,22,FALSE)</f>
        <v>19</v>
      </c>
      <c r="D55" s="84">
        <f>vlookup(A55,'House Floor Votes.1'!$C$9:$Y$498,23,FALSE)</f>
        <v>0</v>
      </c>
      <c r="E55" s="79"/>
      <c r="F55" s="85" t="s">
        <v>277</v>
      </c>
      <c r="G55" s="79" t="s">
        <v>993</v>
      </c>
      <c r="H55" s="83">
        <f>VLOOKUP(F55,HFSC!$B$9:$AE$97,29,FALSE)</f>
        <v>27</v>
      </c>
      <c r="I55" s="84">
        <f>vlookup(F55,HFSC!$B$9:$AE$97,30,FALSE)</f>
        <v>0</v>
      </c>
      <c r="J55" s="79"/>
      <c r="K55" s="82" t="s">
        <v>942</v>
      </c>
      <c r="L55" s="79" t="s">
        <v>992</v>
      </c>
      <c r="M55" s="83">
        <f>vlookup(K55,'Senate Votes'!$B$9:$O$160,13,FALSE)</f>
        <v>0</v>
      </c>
      <c r="N55" s="84">
        <f>vlookup(K55,'Senate Votes'!$B$9:$O$160,14,FALSE)</f>
        <v>9</v>
      </c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>
      <c r="A56" s="82" t="s">
        <v>750</v>
      </c>
      <c r="B56" s="79" t="s">
        <v>991</v>
      </c>
      <c r="C56" s="83">
        <f>vlookup(A56,'House Floor Votes.1'!$C$9:$Y$498,22,FALSE)</f>
        <v>19</v>
      </c>
      <c r="D56" s="84">
        <f>vlookup(A56,'House Floor Votes.1'!$C$9:$Y$498,23,FALSE)</f>
        <v>0</v>
      </c>
      <c r="E56" s="79"/>
      <c r="F56" s="85" t="s">
        <v>191</v>
      </c>
      <c r="G56" s="79" t="s">
        <v>993</v>
      </c>
      <c r="H56" s="83">
        <f>VLOOKUP(F56,HFSC!$B$9:$AE$97,29,FALSE)</f>
        <v>26</v>
      </c>
      <c r="I56" s="84">
        <f>vlookup(F56,HFSC!$B$9:$AE$97,30,FALSE)</f>
        <v>1</v>
      </c>
      <c r="J56" s="79"/>
      <c r="K56" s="82" t="s">
        <v>939</v>
      </c>
      <c r="L56" s="79" t="s">
        <v>992</v>
      </c>
      <c r="M56" s="83">
        <f>vlookup(K56,'Senate Votes'!$B$9:$O$160,13,FALSE)</f>
        <v>0</v>
      </c>
      <c r="N56" s="84">
        <f>vlookup(K56,'Senate Votes'!$B$9:$O$160,14,FALSE)</f>
        <v>9</v>
      </c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>
      <c r="A57" s="82" t="s">
        <v>259</v>
      </c>
      <c r="B57" s="79" t="s">
        <v>991</v>
      </c>
      <c r="C57" s="83">
        <f>vlookup(A57,'House Floor Votes.1'!$C$9:$Y$498,22,FALSE)</f>
        <v>19</v>
      </c>
      <c r="D57" s="84">
        <f>vlookup(A57,'House Floor Votes.1'!$C$9:$Y$498,23,FALSE)</f>
        <v>0</v>
      </c>
      <c r="E57" s="79"/>
      <c r="F57" s="85" t="s">
        <v>251</v>
      </c>
      <c r="G57" s="79" t="s">
        <v>993</v>
      </c>
      <c r="H57" s="83">
        <f>VLOOKUP(F57,HFSC!$B$9:$AE$97,29,FALSE)</f>
        <v>26</v>
      </c>
      <c r="I57" s="84">
        <f>vlookup(F57,HFSC!$B$9:$AE$97,30,FALSE)</f>
        <v>0</v>
      </c>
      <c r="J57" s="79"/>
      <c r="K57" s="82" t="s">
        <v>927</v>
      </c>
      <c r="L57" s="79" t="s">
        <v>992</v>
      </c>
      <c r="M57" s="83">
        <f>vlookup(K57,'Senate Votes'!$B$9:$O$160,13,FALSE)</f>
        <v>1</v>
      </c>
      <c r="N57" s="84">
        <f>vlookup(K57,'Senate Votes'!$B$9:$O$160,14,FALSE)</f>
        <v>9</v>
      </c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>
      <c r="A58" s="82" t="s">
        <v>523</v>
      </c>
      <c r="B58" s="79" t="s">
        <v>991</v>
      </c>
      <c r="C58" s="83">
        <f>vlookup(A58,'House Floor Votes.1'!$C$9:$Y$498,22,FALSE)</f>
        <v>19</v>
      </c>
      <c r="D58" s="84">
        <f>vlookup(A58,'House Floor Votes.1'!$C$9:$Y$498,23,FALSE)</f>
        <v>0</v>
      </c>
      <c r="E58" s="79"/>
      <c r="F58" s="41" t="s">
        <v>252</v>
      </c>
      <c r="G58" s="79" t="s">
        <v>993</v>
      </c>
      <c r="H58" s="83">
        <f>VLOOKUP(F58,HFSC!$B$9:$AE$97,29,FALSE)</f>
        <v>26</v>
      </c>
      <c r="I58" s="84">
        <f>vlookup(F58,HFSC!$B$9:$AE$97,30,FALSE)</f>
        <v>0</v>
      </c>
      <c r="J58" s="79"/>
      <c r="K58" s="82" t="s">
        <v>967</v>
      </c>
      <c r="L58" s="79" t="s">
        <v>991</v>
      </c>
      <c r="M58" s="83">
        <f>vlookup(K58,'Senate Votes'!$B$9:$O$160,13,FALSE)</f>
        <v>10</v>
      </c>
      <c r="N58" s="84">
        <f>vlookup(K58,'Senate Votes'!$B$9:$O$160,14,FALSE)</f>
        <v>0</v>
      </c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>
      <c r="A59" s="82" t="s">
        <v>189</v>
      </c>
      <c r="B59" s="79" t="s">
        <v>991</v>
      </c>
      <c r="C59" s="83">
        <f>vlookup(A59,'House Floor Votes.1'!$C$9:$Y$498,22,FALSE)</f>
        <v>19</v>
      </c>
      <c r="D59" s="84">
        <f>vlookup(A59,'House Floor Votes.1'!$C$9:$Y$498,23,FALSE)</f>
        <v>0</v>
      </c>
      <c r="E59" s="79"/>
      <c r="F59" s="41" t="s">
        <v>253</v>
      </c>
      <c r="G59" s="79" t="s">
        <v>993</v>
      </c>
      <c r="H59" s="83">
        <f>VLOOKUP(F59,HFSC!$B$9:$AE$97,29,FALSE)</f>
        <v>26</v>
      </c>
      <c r="I59" s="84">
        <f>vlookup(F59,HFSC!$B$9:$AE$97,30,FALSE)</f>
        <v>0</v>
      </c>
      <c r="J59" s="79"/>
      <c r="K59" s="82" t="s">
        <v>983</v>
      </c>
      <c r="L59" s="79" t="s">
        <v>991</v>
      </c>
      <c r="M59" s="83">
        <f>vlookup(K59,'Senate Votes'!$B$9:$O$160,13,FALSE)</f>
        <v>9</v>
      </c>
      <c r="N59" s="84">
        <f>vlookup(K59,'Senate Votes'!$B$9:$O$160,14,FALSE)</f>
        <v>0</v>
      </c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>
      <c r="A60" s="82" t="s">
        <v>499</v>
      </c>
      <c r="B60" s="79" t="s">
        <v>991</v>
      </c>
      <c r="C60" s="83">
        <f>vlookup(A60,'House Floor Votes.1'!$C$9:$Y$498,22,FALSE)</f>
        <v>19</v>
      </c>
      <c r="D60" s="84">
        <f>vlookup(A60,'House Floor Votes.1'!$C$9:$Y$498,23,FALSE)</f>
        <v>0</v>
      </c>
      <c r="E60" s="79"/>
      <c r="F60" s="41" t="s">
        <v>203</v>
      </c>
      <c r="G60" s="79" t="s">
        <v>993</v>
      </c>
      <c r="H60" s="83">
        <f>VLOOKUP(F60,HFSC!$B$9:$AE$97,29,FALSE)</f>
        <v>25</v>
      </c>
      <c r="I60" s="84">
        <f>vlookup(F60,HFSC!$B$9:$AE$97,30,FALSE)</f>
        <v>0</v>
      </c>
      <c r="J60" s="79"/>
      <c r="K60" s="82" t="s">
        <v>919</v>
      </c>
      <c r="L60" s="79" t="s">
        <v>991</v>
      </c>
      <c r="M60" s="83">
        <f>vlookup(K60,'Senate Votes'!$B$9:$O$160,13,FALSE)</f>
        <v>9</v>
      </c>
      <c r="N60" s="84">
        <f>vlookup(K60,'Senate Votes'!$B$9:$O$160,14,FALSE)</f>
        <v>0</v>
      </c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>
      <c r="A61" s="82" t="s">
        <v>607</v>
      </c>
      <c r="B61" s="79" t="s">
        <v>991</v>
      </c>
      <c r="C61" s="83">
        <f>vlookup(A61,'House Floor Votes.1'!$C$9:$Y$498,22,FALSE)</f>
        <v>19</v>
      </c>
      <c r="D61" s="84">
        <f>vlookup(A61,'House Floor Votes.1'!$C$9:$Y$498,23,FALSE)</f>
        <v>0</v>
      </c>
      <c r="E61" s="79"/>
      <c r="F61" s="85" t="s">
        <v>226</v>
      </c>
      <c r="G61" s="79" t="s">
        <v>993</v>
      </c>
      <c r="H61" s="83">
        <f>VLOOKUP(F61,HFSC!$B$9:$AE$97,29,FALSE)</f>
        <v>25</v>
      </c>
      <c r="I61" s="84">
        <f>vlookup(F61,HFSC!$B$9:$AE$97,30,FALSE)</f>
        <v>0</v>
      </c>
      <c r="J61" s="79"/>
      <c r="K61" s="82" t="s">
        <v>930</v>
      </c>
      <c r="L61" s="79" t="s">
        <v>992</v>
      </c>
      <c r="M61" s="83">
        <f>vlookup(K61,'Senate Votes'!$B$9:$O$160,13,FALSE)</f>
        <v>1</v>
      </c>
      <c r="N61" s="84">
        <f>vlookup(K61,'Senate Votes'!$B$9:$O$160,14,FALSE)</f>
        <v>9</v>
      </c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>
      <c r="A62" s="82" t="s">
        <v>756</v>
      </c>
      <c r="B62" s="79" t="s">
        <v>991</v>
      </c>
      <c r="C62" s="83">
        <f>vlookup(A62,'House Floor Votes.1'!$C$9:$Y$498,22,FALSE)</f>
        <v>19</v>
      </c>
      <c r="D62" s="84">
        <f>vlookup(A62,'House Floor Votes.1'!$C$9:$Y$498,23,FALSE)</f>
        <v>0</v>
      </c>
      <c r="E62" s="79"/>
      <c r="F62" s="85" t="s">
        <v>213</v>
      </c>
      <c r="G62" s="79" t="s">
        <v>993</v>
      </c>
      <c r="H62" s="83">
        <f>VLOOKUP(F62,HFSC!$B$9:$AE$97,29,FALSE)</f>
        <v>24</v>
      </c>
      <c r="I62" s="84">
        <f>vlookup(F62,HFSC!$B$9:$AE$97,30,FALSE)</f>
        <v>0</v>
      </c>
      <c r="J62" s="79"/>
      <c r="K62" s="82" t="s">
        <v>960</v>
      </c>
      <c r="L62" s="79" t="s">
        <v>992</v>
      </c>
      <c r="M62" s="83">
        <f>vlookup(K62,'Senate Votes'!$B$9:$O$160,13,FALSE)</f>
        <v>1</v>
      </c>
      <c r="N62" s="84">
        <f>vlookup(K62,'Senate Votes'!$B$9:$O$160,14,FALSE)</f>
        <v>9</v>
      </c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>
      <c r="A63" s="82" t="s">
        <v>648</v>
      </c>
      <c r="B63" s="79" t="s">
        <v>991</v>
      </c>
      <c r="C63" s="83">
        <f>vlookup(A63,'House Floor Votes.1'!$C$9:$Y$498,22,FALSE)</f>
        <v>19</v>
      </c>
      <c r="D63" s="84">
        <f>vlookup(A63,'House Floor Votes.1'!$C$9:$Y$498,23,FALSE)</f>
        <v>0</v>
      </c>
      <c r="E63" s="79"/>
      <c r="F63" s="79"/>
      <c r="G63" s="79"/>
      <c r="H63" s="79"/>
      <c r="I63" s="77"/>
      <c r="J63" s="79"/>
      <c r="K63" s="82" t="s">
        <v>909</v>
      </c>
      <c r="L63" s="79" t="s">
        <v>992</v>
      </c>
      <c r="M63" s="83">
        <f>vlookup(K63,'Senate Votes'!$B$9:$O$160,13,FALSE)</f>
        <v>0</v>
      </c>
      <c r="N63" s="84">
        <f>vlookup(K63,'Senate Votes'!$B$9:$O$160,14,FALSE)</f>
        <v>8</v>
      </c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>
      <c r="A64" s="82" t="s">
        <v>639</v>
      </c>
      <c r="B64" s="79" t="s">
        <v>991</v>
      </c>
      <c r="C64" s="83">
        <f>vlookup(A64,'House Floor Votes.1'!$C$9:$Y$498,22,FALSE)</f>
        <v>19</v>
      </c>
      <c r="D64" s="84">
        <f>vlookup(A64,'House Floor Votes.1'!$C$9:$Y$498,23,FALSE)</f>
        <v>0</v>
      </c>
      <c r="E64" s="79"/>
      <c r="F64" s="79"/>
      <c r="G64" s="79"/>
      <c r="H64" s="79"/>
      <c r="I64" s="77"/>
      <c r="J64" s="79"/>
      <c r="K64" s="82" t="s">
        <v>896</v>
      </c>
      <c r="L64" s="79" t="s">
        <v>991</v>
      </c>
      <c r="M64" s="83">
        <f>vlookup(K64,'Senate Votes'!$B$9:$O$160,13,FALSE)</f>
        <v>9</v>
      </c>
      <c r="N64" s="84">
        <f>vlookup(K64,'Senate Votes'!$B$9:$O$160,14,FALSE)</f>
        <v>0</v>
      </c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>
      <c r="A65" s="82" t="s">
        <v>417</v>
      </c>
      <c r="B65" s="79" t="s">
        <v>991</v>
      </c>
      <c r="C65" s="83">
        <f>vlookup(A65,'House Floor Votes.1'!$C$9:$Y$498,22,FALSE)</f>
        <v>19</v>
      </c>
      <c r="D65" s="84">
        <f>vlookup(A65,'House Floor Votes.1'!$C$9:$Y$498,23,FALSE)</f>
        <v>0</v>
      </c>
      <c r="E65" s="79"/>
      <c r="F65" s="79"/>
      <c r="G65" s="79"/>
      <c r="H65" s="79"/>
      <c r="I65" s="77"/>
      <c r="J65" s="79"/>
      <c r="K65" s="82" t="s">
        <v>946</v>
      </c>
      <c r="L65" s="79" t="s">
        <v>992</v>
      </c>
      <c r="M65" s="83">
        <f>vlookup(K65,'Senate Votes'!$B$9:$O$160,13,FALSE)</f>
        <v>0</v>
      </c>
      <c r="N65" s="84">
        <f>vlookup(K65,'Senate Votes'!$B$9:$O$160,14,FALSE)</f>
        <v>8</v>
      </c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>
      <c r="A66" s="41" t="s">
        <v>492</v>
      </c>
      <c r="B66" s="79" t="s">
        <v>991</v>
      </c>
      <c r="C66" s="83">
        <f>vlookup(A66,'House Floor Votes.1'!$C$9:$Y$498,22,FALSE)</f>
        <v>19</v>
      </c>
      <c r="D66" s="84">
        <f>vlookup(A66,'House Floor Votes.1'!$C$9:$Y$498,23,FALSE)</f>
        <v>0</v>
      </c>
      <c r="E66" s="79"/>
      <c r="F66" s="79"/>
      <c r="G66" s="79"/>
      <c r="H66" s="79"/>
      <c r="I66" s="77"/>
      <c r="J66" s="79"/>
      <c r="K66" s="82" t="s">
        <v>929</v>
      </c>
      <c r="L66" s="79" t="s">
        <v>992</v>
      </c>
      <c r="M66" s="83">
        <f>vlookup(K66,'Senate Votes'!$B$9:$O$160,13,FALSE)</f>
        <v>0</v>
      </c>
      <c r="N66" s="84">
        <f>vlookup(K66,'Senate Votes'!$B$9:$O$160,14,FALSE)</f>
        <v>8</v>
      </c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>
      <c r="A67" s="82" t="s">
        <v>519</v>
      </c>
      <c r="B67" s="79" t="s">
        <v>991</v>
      </c>
      <c r="C67" s="83">
        <f>vlookup(A67,'House Floor Votes.1'!$C$9:$Y$498,22,FALSE)</f>
        <v>19</v>
      </c>
      <c r="D67" s="84">
        <f>vlookup(A67,'House Floor Votes.1'!$C$9:$Y$498,23,FALSE)</f>
        <v>0</v>
      </c>
      <c r="E67" s="79"/>
      <c r="F67" s="79"/>
      <c r="G67" s="79"/>
      <c r="H67" s="79"/>
      <c r="I67" s="77"/>
      <c r="J67" s="79"/>
      <c r="K67" s="82" t="s">
        <v>943</v>
      </c>
      <c r="L67" s="79" t="s">
        <v>992</v>
      </c>
      <c r="M67" s="83">
        <f>vlookup(K67,'Senate Votes'!$B$9:$O$160,13,FALSE)</f>
        <v>0</v>
      </c>
      <c r="N67" s="84">
        <f>vlookup(K67,'Senate Votes'!$B$9:$O$160,14,FALSE)</f>
        <v>8</v>
      </c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>
      <c r="A68" s="82" t="s">
        <v>470</v>
      </c>
      <c r="B68" s="79" t="s">
        <v>991</v>
      </c>
      <c r="C68" s="83">
        <f>vlookup(A68,'House Floor Votes.1'!$C$9:$Y$498,22,FALSE)</f>
        <v>19</v>
      </c>
      <c r="D68" s="84">
        <f>vlookup(A68,'House Floor Votes.1'!$C$9:$Y$498,23,FALSE)</f>
        <v>0</v>
      </c>
      <c r="E68" s="79"/>
      <c r="F68" s="79"/>
      <c r="G68" s="79"/>
      <c r="H68" s="79"/>
      <c r="I68" s="77"/>
      <c r="J68" s="79"/>
      <c r="K68" s="82" t="s">
        <v>923</v>
      </c>
      <c r="L68" s="79" t="s">
        <v>992</v>
      </c>
      <c r="M68" s="83">
        <f>vlookup(K68,'Senate Votes'!$B$9:$O$160,13,FALSE)</f>
        <v>1</v>
      </c>
      <c r="N68" s="84">
        <f>vlookup(K68,'Senate Votes'!$B$9:$O$160,14,FALSE)</f>
        <v>8</v>
      </c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>
      <c r="A69" s="82" t="s">
        <v>741</v>
      </c>
      <c r="B69" s="79" t="s">
        <v>991</v>
      </c>
      <c r="C69" s="83">
        <f>vlookup(A69,'House Floor Votes.1'!$C$9:$Y$498,22,FALSE)</f>
        <v>19</v>
      </c>
      <c r="D69" s="84">
        <f>vlookup(A69,'House Floor Votes.1'!$C$9:$Y$498,23,FALSE)</f>
        <v>0</v>
      </c>
      <c r="E69" s="79"/>
      <c r="F69" s="79"/>
      <c r="G69" s="79"/>
      <c r="H69" s="79"/>
      <c r="I69" s="77"/>
      <c r="J69" s="79"/>
      <c r="K69" s="82" t="s">
        <v>928</v>
      </c>
      <c r="L69" s="79" t="s">
        <v>992</v>
      </c>
      <c r="M69" s="83">
        <f>vlookup(K69,'Senate Votes'!$B$9:$O$160,13,FALSE)</f>
        <v>1</v>
      </c>
      <c r="N69" s="84">
        <f>vlookup(K69,'Senate Votes'!$B$9:$O$160,14,FALSE)</f>
        <v>8</v>
      </c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>
      <c r="A70" s="82" t="s">
        <v>488</v>
      </c>
      <c r="B70" s="79" t="s">
        <v>991</v>
      </c>
      <c r="C70" s="83">
        <f>vlookup(A70,'House Floor Votes.1'!$C$9:$Y$498,22,FALSE)</f>
        <v>19</v>
      </c>
      <c r="D70" s="84">
        <f>vlookup(A70,'House Floor Votes.1'!$C$9:$Y$498,23,FALSE)</f>
        <v>0</v>
      </c>
      <c r="E70" s="79"/>
      <c r="F70" s="79"/>
      <c r="G70" s="79"/>
      <c r="H70" s="79"/>
      <c r="I70" s="77"/>
      <c r="J70" s="79"/>
      <c r="K70" s="82" t="s">
        <v>795</v>
      </c>
      <c r="L70" s="79" t="s">
        <v>992</v>
      </c>
      <c r="M70" s="83">
        <f>vlookup(K70,'Senate Votes'!$B$9:$O$160,13,FALSE)</f>
        <v>1</v>
      </c>
      <c r="N70" s="84">
        <f>vlookup(K70,'Senate Votes'!$B$9:$O$160,14,FALSE)</f>
        <v>8</v>
      </c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>
      <c r="A71" s="82" t="s">
        <v>755</v>
      </c>
      <c r="B71" s="79" t="s">
        <v>991</v>
      </c>
      <c r="C71" s="83">
        <f>vlookup(A71,'House Floor Votes.1'!$C$9:$Y$498,22,FALSE)</f>
        <v>19</v>
      </c>
      <c r="D71" s="84">
        <f>vlookup(A71,'House Floor Votes.1'!$C$9:$Y$498,23,FALSE)</f>
        <v>0</v>
      </c>
      <c r="E71" s="79"/>
      <c r="F71" s="79"/>
      <c r="G71" s="79"/>
      <c r="H71" s="79"/>
      <c r="I71" s="77"/>
      <c r="J71" s="79"/>
      <c r="K71" s="82" t="s">
        <v>790</v>
      </c>
      <c r="L71" s="79" t="s">
        <v>991</v>
      </c>
      <c r="M71" s="83">
        <f>vlookup(K71,'Senate Votes'!$B$9:$O$160,13,FALSE)</f>
        <v>9</v>
      </c>
      <c r="N71" s="84">
        <f>vlookup(K71,'Senate Votes'!$B$9:$O$160,14,FALSE)</f>
        <v>0</v>
      </c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>
      <c r="A72" s="82" t="s">
        <v>533</v>
      </c>
      <c r="B72" s="79" t="s">
        <v>991</v>
      </c>
      <c r="C72" s="83">
        <f>vlookup(A72,'House Floor Votes.1'!$C$9:$Y$498,22,FALSE)</f>
        <v>19</v>
      </c>
      <c r="D72" s="84">
        <f>vlookup(A72,'House Floor Votes.1'!$C$9:$Y$498,23,FALSE)</f>
        <v>0</v>
      </c>
      <c r="E72" s="79"/>
      <c r="F72" s="79"/>
      <c r="G72" s="79"/>
      <c r="H72" s="79"/>
      <c r="I72" s="77"/>
      <c r="J72" s="79"/>
      <c r="K72" s="82" t="s">
        <v>912</v>
      </c>
      <c r="L72" s="79" t="s">
        <v>991</v>
      </c>
      <c r="M72" s="83">
        <f>vlookup(K72,'Senate Votes'!$B$9:$O$160,13,FALSE)</f>
        <v>9</v>
      </c>
      <c r="N72" s="84">
        <f>vlookup(K72,'Senate Votes'!$B$9:$O$160,14,FALSE)</f>
        <v>0</v>
      </c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>
      <c r="A73" s="82" t="s">
        <v>549</v>
      </c>
      <c r="B73" s="79" t="s">
        <v>991</v>
      </c>
      <c r="C73" s="83">
        <f>vlookup(A73,'House Floor Votes.1'!$C$9:$Y$498,22,FALSE)</f>
        <v>18</v>
      </c>
      <c r="D73" s="84">
        <f>vlookup(A73,'House Floor Votes.1'!$C$9:$Y$498,23,FALSE)</f>
        <v>0</v>
      </c>
      <c r="E73" s="79"/>
      <c r="F73" s="79"/>
      <c r="G73" s="79"/>
      <c r="H73" s="79"/>
      <c r="I73" s="77"/>
      <c r="J73" s="79"/>
      <c r="K73" s="82" t="s">
        <v>956</v>
      </c>
      <c r="L73" s="79" t="s">
        <v>991</v>
      </c>
      <c r="M73" s="83">
        <f>vlookup(K73,'Senate Votes'!$B$9:$O$160,13,FALSE)</f>
        <v>9</v>
      </c>
      <c r="N73" s="84">
        <f>vlookup(K73,'Senate Votes'!$B$9:$O$160,14,FALSE)</f>
        <v>0</v>
      </c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>
      <c r="A74" s="82" t="s">
        <v>689</v>
      </c>
      <c r="B74" s="79" t="s">
        <v>991</v>
      </c>
      <c r="C74" s="83">
        <f>vlookup(A74,'House Floor Votes.1'!$C$9:$Y$498,22,FALSE)</f>
        <v>19</v>
      </c>
      <c r="D74" s="84">
        <f>vlookup(A74,'House Floor Votes.1'!$C$9:$Y$498,23,FALSE)</f>
        <v>0</v>
      </c>
      <c r="E74" s="79"/>
      <c r="F74" s="79"/>
      <c r="G74" s="79"/>
      <c r="H74" s="79"/>
      <c r="I74" s="77"/>
      <c r="J74" s="79"/>
      <c r="K74" s="82" t="s">
        <v>964</v>
      </c>
      <c r="L74" s="79" t="s">
        <v>991</v>
      </c>
      <c r="M74" s="83">
        <f>vlookup(K74,'Senate Votes'!$B$9:$O$160,13,FALSE)</f>
        <v>10</v>
      </c>
      <c r="N74" s="84">
        <f>vlookup(K74,'Senate Votes'!$B$9:$O$160,14,FALSE)</f>
        <v>0</v>
      </c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>
      <c r="A75" s="82" t="s">
        <v>349</v>
      </c>
      <c r="B75" s="79" t="s">
        <v>991</v>
      </c>
      <c r="C75" s="83">
        <f>vlookup(A75,'House Floor Votes.1'!$C$9:$Y$498,22,FALSE)</f>
        <v>19</v>
      </c>
      <c r="D75" s="84">
        <f>vlookup(A75,'House Floor Votes.1'!$C$9:$Y$498,23,FALSE)</f>
        <v>0</v>
      </c>
      <c r="E75" s="79"/>
      <c r="F75" s="79"/>
      <c r="G75" s="79"/>
      <c r="H75" s="79"/>
      <c r="I75" s="77"/>
      <c r="J75" s="79"/>
      <c r="K75" s="82" t="s">
        <v>817</v>
      </c>
      <c r="L75" s="79" t="s">
        <v>992</v>
      </c>
      <c r="M75" s="83">
        <f>vlookup(K75,'Senate Votes'!$B$9:$O$160,13,FALSE)</f>
        <v>2</v>
      </c>
      <c r="N75" s="84">
        <f>vlookup(K75,'Senate Votes'!$B$9:$O$160,14,FALSE)</f>
        <v>7</v>
      </c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>
      <c r="A76" s="82" t="s">
        <v>471</v>
      </c>
      <c r="B76" s="79" t="s">
        <v>991</v>
      </c>
      <c r="C76" s="83">
        <f>vlookup(A76,'House Floor Votes.1'!$C$9:$Y$498,22,FALSE)</f>
        <v>19</v>
      </c>
      <c r="D76" s="84">
        <f>vlookup(A76,'House Floor Votes.1'!$C$9:$Y$498,23,FALSE)</f>
        <v>0</v>
      </c>
      <c r="E76" s="79"/>
      <c r="F76" s="79"/>
      <c r="G76" s="79"/>
      <c r="H76" s="79"/>
      <c r="I76" s="77"/>
      <c r="J76" s="79"/>
      <c r="K76" s="82" t="s">
        <v>835</v>
      </c>
      <c r="L76" s="79" t="s">
        <v>991</v>
      </c>
      <c r="M76" s="83">
        <f>vlookup(K76,'Senate Votes'!$B$9:$O$160,13,FALSE)</f>
        <v>9</v>
      </c>
      <c r="N76" s="84">
        <f>vlookup(K76,'Senate Votes'!$B$9:$O$160,14,FALSE)</f>
        <v>0</v>
      </c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>
      <c r="A77" s="82" t="s">
        <v>702</v>
      </c>
      <c r="B77" s="79" t="s">
        <v>991</v>
      </c>
      <c r="C77" s="83">
        <f>vlookup(A77,'House Floor Votes.1'!$C$9:$Y$498,22,FALSE)</f>
        <v>18</v>
      </c>
      <c r="D77" s="84">
        <f>vlookup(A77,'House Floor Votes.1'!$C$9:$Y$498,23,FALSE)</f>
        <v>0</v>
      </c>
      <c r="E77" s="79"/>
      <c r="F77" s="79"/>
      <c r="G77" s="79"/>
      <c r="H77" s="79"/>
      <c r="I77" s="77"/>
      <c r="J77" s="79"/>
      <c r="K77" s="82" t="s">
        <v>918</v>
      </c>
      <c r="L77" s="79" t="s">
        <v>991</v>
      </c>
      <c r="M77" s="83">
        <f>vlookup(K77,'Senate Votes'!$B$9:$O$160,13,FALSE)</f>
        <v>9</v>
      </c>
      <c r="N77" s="84">
        <f>vlookup(K77,'Senate Votes'!$B$9:$O$160,14,FALSE)</f>
        <v>0</v>
      </c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>
      <c r="A78" s="82" t="s">
        <v>442</v>
      </c>
      <c r="B78" s="79" t="s">
        <v>991</v>
      </c>
      <c r="C78" s="83">
        <f>vlookup(A78,'House Floor Votes.1'!$C$9:$Y$498,22,FALSE)</f>
        <v>19</v>
      </c>
      <c r="D78" s="84">
        <f>vlookup(A78,'House Floor Votes.1'!$C$9:$Y$498,23,FALSE)</f>
        <v>0</v>
      </c>
      <c r="E78" s="79"/>
      <c r="F78" s="79"/>
      <c r="G78" s="79"/>
      <c r="H78" s="79"/>
      <c r="I78" s="77"/>
      <c r="J78" s="79"/>
      <c r="K78" s="82" t="s">
        <v>952</v>
      </c>
      <c r="L78" s="79" t="s">
        <v>991</v>
      </c>
      <c r="M78" s="83">
        <f>vlookup(K78,'Senate Votes'!$B$9:$O$160,13,FALSE)</f>
        <v>10</v>
      </c>
      <c r="N78" s="84">
        <f>vlookup(K78,'Senate Votes'!$B$9:$O$160,14,FALSE)</f>
        <v>0</v>
      </c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>
      <c r="A79" s="82" t="s">
        <v>690</v>
      </c>
      <c r="B79" s="79" t="s">
        <v>991</v>
      </c>
      <c r="C79" s="83">
        <f>vlookup(A79,'House Floor Votes.1'!$C$9:$Y$498,22,FALSE)</f>
        <v>19</v>
      </c>
      <c r="D79" s="84">
        <f>vlookup(A79,'House Floor Votes.1'!$C$9:$Y$498,23,FALSE)</f>
        <v>0</v>
      </c>
      <c r="E79" s="79"/>
      <c r="F79" s="79"/>
      <c r="G79" s="79"/>
      <c r="H79" s="79"/>
      <c r="I79" s="77"/>
      <c r="J79" s="79"/>
      <c r="K79" s="82" t="s">
        <v>971</v>
      </c>
      <c r="L79" s="79" t="s">
        <v>991</v>
      </c>
      <c r="M79" s="83">
        <f>vlookup(K79,'Senate Votes'!$B$9:$O$160,13,FALSE)</f>
        <v>9</v>
      </c>
      <c r="N79" s="84">
        <f>vlookup(K79,'Senate Votes'!$B$9:$O$160,14,FALSE)</f>
        <v>0</v>
      </c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>
      <c r="A80" s="82" t="s">
        <v>666</v>
      </c>
      <c r="B80" s="79" t="s">
        <v>991</v>
      </c>
      <c r="C80" s="83">
        <f>vlookup(A80,'House Floor Votes.1'!$C$9:$Y$498,22,FALSE)</f>
        <v>19</v>
      </c>
      <c r="D80" s="84">
        <f>vlookup(A80,'House Floor Votes.1'!$C$9:$Y$498,23,FALSE)</f>
        <v>0</v>
      </c>
      <c r="E80" s="79"/>
      <c r="F80" s="79"/>
      <c r="G80" s="79"/>
      <c r="H80" s="79"/>
      <c r="I80" s="77"/>
      <c r="J80" s="79"/>
      <c r="K80" s="82" t="s">
        <v>981</v>
      </c>
      <c r="L80" s="79" t="s">
        <v>991</v>
      </c>
      <c r="M80" s="83">
        <f>vlookup(K80,'Senate Votes'!$B$9:$O$160,13,FALSE)</f>
        <v>9</v>
      </c>
      <c r="N80" s="84">
        <f>vlookup(K80,'Senate Votes'!$B$9:$O$160,14,FALSE)</f>
        <v>0</v>
      </c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>
      <c r="A81" s="82" t="s">
        <v>713</v>
      </c>
      <c r="B81" s="79" t="s">
        <v>991</v>
      </c>
      <c r="C81" s="83">
        <f>vlookup(A81,'House Floor Votes.1'!$C$9:$Y$498,22,FALSE)</f>
        <v>19</v>
      </c>
      <c r="D81" s="84">
        <f>vlookup(A81,'House Floor Votes.1'!$C$9:$Y$498,23,FALSE)</f>
        <v>0</v>
      </c>
      <c r="E81" s="79"/>
      <c r="F81" s="79"/>
      <c r="G81" s="79"/>
      <c r="H81" s="79"/>
      <c r="I81" s="77"/>
      <c r="J81" s="79"/>
      <c r="K81" s="82" t="s">
        <v>941</v>
      </c>
      <c r="L81" s="79" t="s">
        <v>992</v>
      </c>
      <c r="M81" s="83">
        <f>vlookup(K81,'Senate Votes'!$B$9:$O$160,13,FALSE)</f>
        <v>2</v>
      </c>
      <c r="N81" s="84">
        <f>vlookup(K81,'Senate Votes'!$B$9:$O$160,14,FALSE)</f>
        <v>7</v>
      </c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>
      <c r="A82" s="82" t="s">
        <v>691</v>
      </c>
      <c r="B82" s="79" t="s">
        <v>991</v>
      </c>
      <c r="C82" s="83">
        <f>vlookup(A82,'House Floor Votes.1'!$C$9:$Y$498,22,FALSE)</f>
        <v>19</v>
      </c>
      <c r="D82" s="84">
        <f>vlookup(A82,'House Floor Votes.1'!$C$9:$Y$498,23,FALSE)</f>
        <v>0</v>
      </c>
      <c r="E82" s="79"/>
      <c r="F82" s="79"/>
      <c r="G82" s="79"/>
      <c r="H82" s="79"/>
      <c r="I82" s="77"/>
      <c r="J82" s="79"/>
      <c r="K82" s="82" t="s">
        <v>787</v>
      </c>
      <c r="L82" s="79" t="s">
        <v>991</v>
      </c>
      <c r="M82" s="83">
        <f>vlookup(K82,'Senate Votes'!$B$9:$O$160,13,FALSE)</f>
        <v>10</v>
      </c>
      <c r="N82" s="84">
        <f>vlookup(K82,'Senate Votes'!$B$9:$O$160,14,FALSE)</f>
        <v>0</v>
      </c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>
      <c r="A83" s="82" t="s">
        <v>521</v>
      </c>
      <c r="B83" s="79" t="s">
        <v>991</v>
      </c>
      <c r="C83" s="83">
        <f>vlookup(A83,'House Floor Votes.1'!$C$9:$Y$498,22,FALSE)</f>
        <v>19</v>
      </c>
      <c r="D83" s="84">
        <f>vlookup(A83,'House Floor Votes.1'!$C$9:$Y$498,23,FALSE)</f>
        <v>0</v>
      </c>
      <c r="E83" s="79"/>
      <c r="F83" s="79"/>
      <c r="G83" s="79"/>
      <c r="H83" s="79"/>
      <c r="I83" s="77"/>
      <c r="J83" s="79"/>
      <c r="K83" s="82" t="s">
        <v>935</v>
      </c>
      <c r="L83" s="79" t="s">
        <v>992</v>
      </c>
      <c r="M83" s="83">
        <f>vlookup(K83,'Senate Votes'!$B$9:$O$160,13,FALSE)</f>
        <v>3</v>
      </c>
      <c r="N83" s="84">
        <f>vlookup(K83,'Senate Votes'!$B$9:$O$160,14,FALSE)</f>
        <v>7</v>
      </c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>
      <c r="A84" s="82" t="s">
        <v>688</v>
      </c>
      <c r="B84" s="79" t="s">
        <v>991</v>
      </c>
      <c r="C84" s="83">
        <f>vlookup(A84,'House Floor Votes.1'!$C$9:$Y$498,22,FALSE)</f>
        <v>19</v>
      </c>
      <c r="D84" s="84">
        <f>vlookup(A84,'House Floor Votes.1'!$C$9:$Y$498,23,FALSE)</f>
        <v>0</v>
      </c>
      <c r="E84" s="79"/>
      <c r="F84" s="79"/>
      <c r="G84" s="79"/>
      <c r="H84" s="79"/>
      <c r="I84" s="77"/>
      <c r="J84" s="79"/>
      <c r="K84" s="82" t="s">
        <v>975</v>
      </c>
      <c r="L84" s="79" t="s">
        <v>992</v>
      </c>
      <c r="M84" s="83">
        <f>vlookup(K84,'Senate Votes'!$B$9:$O$160,13,FALSE)</f>
        <v>3</v>
      </c>
      <c r="N84" s="84">
        <f>vlookup(K84,'Senate Votes'!$B$9:$O$160,14,FALSE)</f>
        <v>7</v>
      </c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>
      <c r="A85" s="82" t="s">
        <v>464</v>
      </c>
      <c r="B85" s="79" t="s">
        <v>991</v>
      </c>
      <c r="C85" s="83">
        <f>vlookup(A85,'House Floor Votes.1'!$C$9:$Y$498,22,FALSE)</f>
        <v>19</v>
      </c>
      <c r="D85" s="84">
        <f>vlookup(A85,'House Floor Votes.1'!$C$9:$Y$498,23,FALSE)</f>
        <v>0</v>
      </c>
      <c r="E85" s="79"/>
      <c r="F85" s="79"/>
      <c r="G85" s="79"/>
      <c r="H85" s="79"/>
      <c r="I85" s="77"/>
      <c r="J85" s="79"/>
      <c r="K85" s="82" t="s">
        <v>791</v>
      </c>
      <c r="L85" s="79" t="s">
        <v>992</v>
      </c>
      <c r="M85" s="83">
        <f>vlookup(K85,'Senate Votes'!$B$9:$O$160,13,FALSE)</f>
        <v>3</v>
      </c>
      <c r="N85" s="84">
        <f>vlookup(K85,'Senate Votes'!$B$9:$O$160,14,FALSE)</f>
        <v>7</v>
      </c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>
      <c r="A86" s="82" t="s">
        <v>261</v>
      </c>
      <c r="B86" s="79" t="s">
        <v>991</v>
      </c>
      <c r="C86" s="83">
        <f>vlookup(A86,'House Floor Votes.1'!$C$9:$Y$498,22,FALSE)</f>
        <v>19</v>
      </c>
      <c r="D86" s="84">
        <f>vlookup(A86,'House Floor Votes.1'!$C$9:$Y$498,23,FALSE)</f>
        <v>0</v>
      </c>
      <c r="E86" s="79"/>
      <c r="F86" s="79"/>
      <c r="G86" s="79"/>
      <c r="H86" s="79"/>
      <c r="I86" s="77"/>
      <c r="J86" s="79"/>
      <c r="K86" s="82" t="s">
        <v>936</v>
      </c>
      <c r="L86" s="79" t="s">
        <v>991</v>
      </c>
      <c r="M86" s="83">
        <f>vlookup(K86,'Senate Votes'!$B$9:$O$160,13,FALSE)</f>
        <v>10</v>
      </c>
      <c r="N86" s="84">
        <f>vlookup(K86,'Senate Votes'!$B$9:$O$160,14,FALSE)</f>
        <v>0</v>
      </c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>
      <c r="A87" s="82" t="s">
        <v>395</v>
      </c>
      <c r="B87" s="79" t="s">
        <v>991</v>
      </c>
      <c r="C87" s="83">
        <f>vlookup(A87,'House Floor Votes.1'!$C$9:$Y$498,22,FALSE)</f>
        <v>19</v>
      </c>
      <c r="D87" s="84">
        <f>vlookup(A87,'House Floor Votes.1'!$C$9:$Y$498,23,FALSE)</f>
        <v>0</v>
      </c>
      <c r="E87" s="79"/>
      <c r="F87" s="79"/>
      <c r="G87" s="79"/>
      <c r="H87" s="79"/>
      <c r="I87" s="77"/>
      <c r="J87" s="79"/>
      <c r="K87" s="82" t="s">
        <v>911</v>
      </c>
      <c r="L87" s="79" t="s">
        <v>992</v>
      </c>
      <c r="M87" s="83">
        <f>vlookup(K87,'Senate Votes'!$B$9:$O$160,13,FALSE)</f>
        <v>4</v>
      </c>
      <c r="N87" s="84">
        <f>vlookup(K87,'Senate Votes'!$B$9:$O$160,14,FALSE)</f>
        <v>7</v>
      </c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>
      <c r="A88" s="82" t="s">
        <v>381</v>
      </c>
      <c r="B88" s="79" t="s">
        <v>991</v>
      </c>
      <c r="C88" s="83">
        <f>vlookup(A88,'House Floor Votes.1'!$C$9:$Y$498,22,FALSE)</f>
        <v>19</v>
      </c>
      <c r="D88" s="84">
        <f>vlookup(A88,'House Floor Votes.1'!$C$9:$Y$498,23,FALSE)</f>
        <v>0</v>
      </c>
      <c r="E88" s="79"/>
      <c r="F88" s="79"/>
      <c r="G88" s="79"/>
      <c r="H88" s="79"/>
      <c r="I88" s="77"/>
      <c r="J88" s="79"/>
      <c r="K88" s="82" t="s">
        <v>938</v>
      </c>
      <c r="L88" s="79" t="s">
        <v>991</v>
      </c>
      <c r="M88" s="83">
        <f>vlookup(K88,'Senate Votes'!$B$9:$O$160,13,FALSE)</f>
        <v>9</v>
      </c>
      <c r="N88" s="84">
        <f>vlookup(K88,'Senate Votes'!$B$9:$O$160,14,FALSE)</f>
        <v>0</v>
      </c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>
      <c r="A89" s="82" t="s">
        <v>692</v>
      </c>
      <c r="B89" s="79" t="s">
        <v>991</v>
      </c>
      <c r="C89" s="83">
        <f>vlookup(A89,'House Floor Votes.1'!$C$9:$Y$498,22,FALSE)</f>
        <v>19</v>
      </c>
      <c r="D89" s="84">
        <f>vlookup(A89,'House Floor Votes.1'!$C$9:$Y$498,23,FALSE)</f>
        <v>0</v>
      </c>
      <c r="E89" s="79"/>
      <c r="F89" s="79"/>
      <c r="G89" s="79"/>
      <c r="H89" s="79"/>
      <c r="I89" s="77"/>
      <c r="J89" s="79"/>
      <c r="K89" s="82" t="s">
        <v>970</v>
      </c>
      <c r="L89" s="79" t="s">
        <v>991</v>
      </c>
      <c r="M89" s="83">
        <f>vlookup(K89,'Senate Votes'!$B$9:$O$160,13,FALSE)</f>
        <v>9</v>
      </c>
      <c r="N89" s="84">
        <f>vlookup(K89,'Senate Votes'!$B$9:$O$160,14,FALSE)</f>
        <v>0</v>
      </c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>
      <c r="A90" s="82" t="s">
        <v>617</v>
      </c>
      <c r="B90" s="79" t="s">
        <v>991</v>
      </c>
      <c r="C90" s="83">
        <f>vlookup(A90,'House Floor Votes.1'!$C$9:$Y$498,22,FALSE)</f>
        <v>19</v>
      </c>
      <c r="D90" s="84">
        <f>vlookup(A90,'House Floor Votes.1'!$C$9:$Y$498,23,FALSE)</f>
        <v>0</v>
      </c>
      <c r="E90" s="79"/>
      <c r="F90" s="79"/>
      <c r="G90" s="79"/>
      <c r="H90" s="79"/>
      <c r="I90" s="77"/>
      <c r="J90" s="79"/>
      <c r="K90" s="82" t="s">
        <v>803</v>
      </c>
      <c r="L90" s="79" t="s">
        <v>992</v>
      </c>
      <c r="M90" s="83">
        <f>vlookup(K90,'Senate Votes'!$B$9:$O$160,13,FALSE)</f>
        <v>3</v>
      </c>
      <c r="N90" s="84">
        <f>vlookup(K90,'Senate Votes'!$B$9:$O$160,14,FALSE)</f>
        <v>6</v>
      </c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>
      <c r="A91" s="82" t="s">
        <v>362</v>
      </c>
      <c r="B91" s="79" t="s">
        <v>991</v>
      </c>
      <c r="C91" s="83">
        <f>vlookup(A91,'House Floor Votes.1'!$C$9:$Y$498,22,FALSE)</f>
        <v>19</v>
      </c>
      <c r="D91" s="84">
        <f>vlookup(A91,'House Floor Votes.1'!$C$9:$Y$498,23,FALSE)</f>
        <v>0</v>
      </c>
      <c r="E91" s="79"/>
      <c r="F91" s="79"/>
      <c r="G91" s="79"/>
      <c r="H91" s="79"/>
      <c r="I91" s="77"/>
      <c r="J91" s="79"/>
      <c r="K91" s="82" t="s">
        <v>933</v>
      </c>
      <c r="L91" s="79" t="s">
        <v>992</v>
      </c>
      <c r="M91" s="83">
        <f>vlookup(K91,'Senate Votes'!$B$9:$O$160,13,FALSE)</f>
        <v>3</v>
      </c>
      <c r="N91" s="84">
        <f>vlookup(K91,'Senate Votes'!$B$9:$O$160,14,FALSE)</f>
        <v>6</v>
      </c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>
      <c r="A92" s="82" t="s">
        <v>484</v>
      </c>
      <c r="B92" s="79" t="s">
        <v>991</v>
      </c>
      <c r="C92" s="83">
        <f>vlookup(A92,'House Floor Votes.1'!$C$9:$Y$498,22,FALSE)</f>
        <v>19</v>
      </c>
      <c r="D92" s="84">
        <f>vlookup(A92,'House Floor Votes.1'!$C$9:$Y$498,23,FALSE)</f>
        <v>0</v>
      </c>
      <c r="E92" s="79"/>
      <c r="F92" s="79"/>
      <c r="G92" s="79"/>
      <c r="H92" s="79"/>
      <c r="I92" s="77"/>
      <c r="J92" s="79"/>
      <c r="K92" s="82" t="s">
        <v>782</v>
      </c>
      <c r="L92" s="79" t="s">
        <v>991</v>
      </c>
      <c r="M92" s="83">
        <f>vlookup(K92,'Senate Votes'!$B$9:$O$160,13,FALSE)</f>
        <v>8</v>
      </c>
      <c r="N92" s="84">
        <f>vlookup(K92,'Senate Votes'!$B$9:$O$160,14,FALSE)</f>
        <v>0</v>
      </c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>
      <c r="A93" s="82" t="s">
        <v>674</v>
      </c>
      <c r="B93" s="79" t="s">
        <v>991</v>
      </c>
      <c r="C93" s="83">
        <f>vlookup(A93,'House Floor Votes.1'!$C$9:$Y$498,22,FALSE)</f>
        <v>19</v>
      </c>
      <c r="D93" s="84">
        <f>vlookup(A93,'House Floor Votes.1'!$C$9:$Y$498,23,FALSE)</f>
        <v>0</v>
      </c>
      <c r="E93" s="79"/>
      <c r="F93" s="79"/>
      <c r="G93" s="79"/>
      <c r="H93" s="79"/>
      <c r="I93" s="77"/>
      <c r="J93" s="79"/>
      <c r="K93" s="82" t="s">
        <v>853</v>
      </c>
      <c r="L93" s="79" t="s">
        <v>991</v>
      </c>
      <c r="M93" s="83">
        <f>vlookup(K93,'Senate Votes'!$B$9:$O$160,13,FALSE)</f>
        <v>11</v>
      </c>
      <c r="N93" s="84">
        <f>vlookup(K93,'Senate Votes'!$B$9:$O$160,14,FALSE)</f>
        <v>0</v>
      </c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>
      <c r="A94" s="82" t="s">
        <v>475</v>
      </c>
      <c r="B94" s="79" t="s">
        <v>991</v>
      </c>
      <c r="C94" s="83">
        <f>vlookup(A94,'House Floor Votes.1'!$C$9:$Y$498,22,FALSE)</f>
        <v>19</v>
      </c>
      <c r="D94" s="84">
        <f>vlookup(A94,'House Floor Votes.1'!$C$9:$Y$498,23,FALSE)</f>
        <v>0</v>
      </c>
      <c r="E94" s="79"/>
      <c r="F94" s="79"/>
      <c r="G94" s="79"/>
      <c r="H94" s="79"/>
      <c r="I94" s="77"/>
      <c r="J94" s="79"/>
      <c r="K94" s="82" t="s">
        <v>914</v>
      </c>
      <c r="L94" s="79" t="s">
        <v>991</v>
      </c>
      <c r="M94" s="83">
        <f>vlookup(K94,'Senate Votes'!$B$9:$O$160,13,FALSE)</f>
        <v>10</v>
      </c>
      <c r="N94" s="84">
        <f>vlookup(K94,'Senate Votes'!$B$9:$O$160,14,FALSE)</f>
        <v>0</v>
      </c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>
      <c r="A95" s="82" t="s">
        <v>249</v>
      </c>
      <c r="B95" s="79" t="s">
        <v>991</v>
      </c>
      <c r="C95" s="83">
        <f>vlookup(A95,'House Floor Votes.1'!$C$9:$Y$498,22,FALSE)</f>
        <v>18</v>
      </c>
      <c r="D95" s="84">
        <f>vlookup(A95,'House Floor Votes.1'!$C$9:$Y$498,23,FALSE)</f>
        <v>1</v>
      </c>
      <c r="E95" s="79"/>
      <c r="F95" s="79"/>
      <c r="G95" s="79"/>
      <c r="H95" s="79"/>
      <c r="I95" s="77"/>
      <c r="J95" s="79"/>
      <c r="K95" s="82" t="s">
        <v>950</v>
      </c>
      <c r="L95" s="79" t="s">
        <v>991</v>
      </c>
      <c r="M95" s="83">
        <f>vlookup(K95,'Senate Votes'!$B$9:$O$160,13,FALSE)</f>
        <v>9</v>
      </c>
      <c r="N95" s="84">
        <f>vlookup(K95,'Senate Votes'!$B$9:$O$160,14,FALSE)</f>
        <v>0</v>
      </c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>
      <c r="A96" s="82" t="s">
        <v>569</v>
      </c>
      <c r="B96" s="79" t="s">
        <v>991</v>
      </c>
      <c r="C96" s="83">
        <f>vlookup(A96,'House Floor Votes.1'!$C$9:$Y$498,22,FALSE)</f>
        <v>18</v>
      </c>
      <c r="D96" s="84">
        <f>vlookup(A96,'House Floor Votes.1'!$C$9:$Y$498,23,FALSE)</f>
        <v>1</v>
      </c>
      <c r="E96" s="79"/>
      <c r="F96" s="79"/>
      <c r="G96" s="79"/>
      <c r="H96" s="79"/>
      <c r="I96" s="77"/>
      <c r="J96" s="79"/>
      <c r="K96" s="82" t="s">
        <v>966</v>
      </c>
      <c r="L96" s="79" t="s">
        <v>991</v>
      </c>
      <c r="M96" s="83">
        <f>vlookup(K96,'Senate Votes'!$B$9:$O$160,13,FALSE)</f>
        <v>10</v>
      </c>
      <c r="N96" s="84">
        <f>vlookup(K96,'Senate Votes'!$B$9:$O$160,14,FALSE)</f>
        <v>0</v>
      </c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>
      <c r="A97" s="82" t="s">
        <v>759</v>
      </c>
      <c r="B97" s="79" t="s">
        <v>991</v>
      </c>
      <c r="C97" s="83">
        <f>vlookup(A97,'House Floor Votes.1'!$C$9:$Y$498,22,FALSE)</f>
        <v>19</v>
      </c>
      <c r="D97" s="84">
        <f>vlookup(A97,'House Floor Votes.1'!$C$9:$Y$498,23,FALSE)</f>
        <v>0</v>
      </c>
      <c r="E97" s="79"/>
      <c r="F97" s="79"/>
      <c r="G97" s="79"/>
      <c r="H97" s="79"/>
      <c r="I97" s="77"/>
      <c r="J97" s="79"/>
      <c r="K97" s="82" t="s">
        <v>937</v>
      </c>
      <c r="L97" s="79" t="s">
        <v>991</v>
      </c>
      <c r="M97" s="83">
        <f>vlookup(K97,'Senate Votes'!$B$9:$O$160,13,FALSE)</f>
        <v>10</v>
      </c>
      <c r="N97" s="84">
        <f>vlookup(K97,'Senate Votes'!$B$9:$O$160,14,FALSE)</f>
        <v>0</v>
      </c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>
      <c r="A98" s="82" t="s">
        <v>658</v>
      </c>
      <c r="B98" s="79" t="s">
        <v>991</v>
      </c>
      <c r="C98" s="83">
        <f>vlookup(A98,'House Floor Votes.1'!$C$9:$Y$498,22,FALSE)</f>
        <v>19</v>
      </c>
      <c r="D98" s="84">
        <f>vlookup(A98,'House Floor Votes.1'!$C$9:$Y$498,23,FALSE)</f>
        <v>0</v>
      </c>
      <c r="E98" s="79"/>
      <c r="F98" s="79"/>
      <c r="G98" s="79"/>
      <c r="H98" s="79"/>
      <c r="I98" s="77"/>
      <c r="J98" s="79"/>
      <c r="K98" s="82" t="s">
        <v>921</v>
      </c>
      <c r="L98" s="79" t="s">
        <v>995</v>
      </c>
      <c r="M98" s="83">
        <f>vlookup(K98,'Senate Votes'!$B$9:$O$160,13,FALSE)</f>
        <v>3</v>
      </c>
      <c r="N98" s="84">
        <f>vlookup(K98,'Senate Votes'!$B$9:$O$160,14,FALSE)</f>
        <v>6</v>
      </c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>
      <c r="A99" s="82" t="s">
        <v>696</v>
      </c>
      <c r="B99" s="79" t="s">
        <v>991</v>
      </c>
      <c r="C99" s="83">
        <f>vlookup(A99,'House Floor Votes.1'!$C$9:$Y$498,22,FALSE)</f>
        <v>19</v>
      </c>
      <c r="D99" s="84">
        <f>vlookup(A99,'House Floor Votes.1'!$C$9:$Y$498,23,FALSE)</f>
        <v>0</v>
      </c>
      <c r="E99" s="79"/>
      <c r="F99" s="79"/>
      <c r="G99" s="79"/>
      <c r="H99" s="79"/>
      <c r="I99" s="77"/>
      <c r="J99" s="79"/>
      <c r="K99" s="82" t="s">
        <v>920</v>
      </c>
      <c r="L99" s="79" t="s">
        <v>991</v>
      </c>
      <c r="M99" s="83">
        <f>vlookup(K99,'Senate Votes'!$B$9:$O$160,13,FALSE)</f>
        <v>9</v>
      </c>
      <c r="N99" s="84">
        <f>vlookup(K99,'Senate Votes'!$B$9:$O$160,14,FALSE)</f>
        <v>1</v>
      </c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>
      <c r="A100" s="82" t="s">
        <v>559</v>
      </c>
      <c r="B100" s="79" t="s">
        <v>991</v>
      </c>
      <c r="C100" s="83">
        <f>vlookup(A100,'House Floor Votes.1'!$C$9:$Y$498,22,FALSE)</f>
        <v>18</v>
      </c>
      <c r="D100" s="84">
        <f>vlookup(A100,'House Floor Votes.1'!$C$9:$Y$498,23,FALSE)</f>
        <v>0</v>
      </c>
      <c r="E100" s="79"/>
      <c r="F100" s="79"/>
      <c r="G100" s="79"/>
      <c r="H100" s="79"/>
      <c r="I100" s="77"/>
      <c r="J100" s="79"/>
      <c r="K100" s="82" t="s">
        <v>951</v>
      </c>
      <c r="L100" s="79" t="s">
        <v>992</v>
      </c>
      <c r="M100" s="83">
        <f>vlookup(K100,'Senate Votes'!$B$9:$O$160,13,FALSE)</f>
        <v>7</v>
      </c>
      <c r="N100" s="84">
        <f>vlookup(K100,'Senate Votes'!$B$9:$O$160,14,FALSE)</f>
        <v>4</v>
      </c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>
      <c r="A101" s="82" t="s">
        <v>611</v>
      </c>
      <c r="B101" s="79" t="s">
        <v>991</v>
      </c>
      <c r="C101" s="83">
        <f>vlookup(A101,'House Floor Votes.1'!$C$9:$Y$498,22,FALSE)</f>
        <v>19</v>
      </c>
      <c r="D101" s="84">
        <f>vlookup(A101,'House Floor Votes.1'!$C$9:$Y$498,23,FALSE)</f>
        <v>0</v>
      </c>
      <c r="E101" s="79"/>
      <c r="F101" s="79"/>
      <c r="G101" s="79"/>
      <c r="H101" s="79"/>
      <c r="I101" s="77"/>
      <c r="J101" s="79"/>
      <c r="K101" s="82" t="s">
        <v>979</v>
      </c>
      <c r="L101" s="79" t="s">
        <v>992</v>
      </c>
      <c r="M101" s="83">
        <f>vlookup(K101,'Senate Votes'!$B$9:$O$160,13,FALSE)</f>
        <v>6</v>
      </c>
      <c r="N101" s="84">
        <f>vlookup(K101,'Senate Votes'!$B$9:$O$160,14,FALSE)</f>
        <v>3</v>
      </c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>
      <c r="A102" s="82" t="s">
        <v>327</v>
      </c>
      <c r="B102" s="79" t="s">
        <v>991</v>
      </c>
      <c r="C102" s="83">
        <f>vlookup(A102,'House Floor Votes.1'!$C$9:$Y$498,22,FALSE)</f>
        <v>19</v>
      </c>
      <c r="D102" s="84">
        <f>vlookup(A102,'House Floor Votes.1'!$C$9:$Y$498,23,FALSE)</f>
        <v>0</v>
      </c>
      <c r="E102" s="79"/>
      <c r="F102" s="79"/>
      <c r="G102" s="79"/>
      <c r="H102" s="79"/>
      <c r="I102" s="77"/>
      <c r="J102" s="79"/>
      <c r="K102" s="82" t="s">
        <v>780</v>
      </c>
      <c r="L102" s="79" t="s">
        <v>991</v>
      </c>
      <c r="M102" s="83">
        <f>vlookup(K102,'Senate Votes'!$B$9:$O$160,13,FALSE)</f>
        <v>9</v>
      </c>
      <c r="N102" s="84">
        <f>vlookup(K102,'Senate Votes'!$B$9:$O$160,14,FALSE)</f>
        <v>0</v>
      </c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>
      <c r="A103" s="82" t="s">
        <v>317</v>
      </c>
      <c r="B103" s="79" t="s">
        <v>991</v>
      </c>
      <c r="C103" s="83">
        <f>vlookup(A103,'House Floor Votes.1'!$C$9:$Y$498,22,FALSE)</f>
        <v>19</v>
      </c>
      <c r="D103" s="84">
        <f>vlookup(A103,'House Floor Votes.1'!$C$9:$Y$498,23,FALSE)</f>
        <v>0</v>
      </c>
      <c r="E103" s="79"/>
      <c r="F103" s="79"/>
      <c r="G103" s="79"/>
      <c r="H103" s="79"/>
      <c r="I103" s="77"/>
      <c r="J103" s="79"/>
      <c r="K103" s="82" t="s">
        <v>779</v>
      </c>
      <c r="L103" s="79" t="s">
        <v>991</v>
      </c>
      <c r="M103" s="83">
        <f>vlookup(K103,'Senate Votes'!$B$9:$O$160,13,FALSE)</f>
        <v>1</v>
      </c>
      <c r="N103" s="84">
        <f>vlookup(K103,'Senate Votes'!$B$9:$O$160,14,FALSE)</f>
        <v>0</v>
      </c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>
      <c r="A104" s="82" t="s">
        <v>407</v>
      </c>
      <c r="B104" s="79" t="s">
        <v>991</v>
      </c>
      <c r="C104" s="83">
        <f>vlookup(A104,'House Floor Votes.1'!$C$9:$Y$498,22,FALSE)</f>
        <v>19</v>
      </c>
      <c r="D104" s="84">
        <f>vlookup(A104,'House Floor Votes.1'!$C$9:$Y$498,23,FALSE)</f>
        <v>0</v>
      </c>
      <c r="E104" s="79"/>
      <c r="F104" s="79"/>
      <c r="G104" s="79"/>
      <c r="H104" s="79"/>
      <c r="I104" s="77"/>
      <c r="J104" s="79"/>
      <c r="K104" s="79" t="s">
        <v>907</v>
      </c>
      <c r="L104" s="79" t="s">
        <v>991</v>
      </c>
      <c r="M104" s="83">
        <f>vlookup(K104,'Senate Votes'!$B$9:$O$160,13,FALSE)</f>
        <v>2</v>
      </c>
      <c r="N104" s="84">
        <f>vlookup(K104,'Senate Votes'!$B$9:$O$160,14,FALSE)</f>
        <v>0</v>
      </c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>
      <c r="A105" s="82" t="s">
        <v>270</v>
      </c>
      <c r="B105" s="79" t="s">
        <v>991</v>
      </c>
      <c r="C105" s="83">
        <f>vlookup(A105,'House Floor Votes.1'!$C$9:$Y$498,22,FALSE)</f>
        <v>19</v>
      </c>
      <c r="D105" s="84">
        <f>vlookup(A105,'House Floor Votes.1'!$C$9:$Y$498,23,FALSE)</f>
        <v>0</v>
      </c>
      <c r="E105" s="79"/>
      <c r="F105" s="79"/>
      <c r="G105" s="79"/>
      <c r="H105" s="79"/>
      <c r="I105" s="77"/>
      <c r="J105" s="79"/>
      <c r="K105" s="79"/>
      <c r="L105" s="79"/>
      <c r="M105" s="79"/>
      <c r="N105" s="77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>
      <c r="A106" s="82" t="s">
        <v>694</v>
      </c>
      <c r="B106" s="79" t="s">
        <v>991</v>
      </c>
      <c r="C106" s="83">
        <f>vlookup(A106,'House Floor Votes.1'!$C$9:$Y$498,22,FALSE)</f>
        <v>19</v>
      </c>
      <c r="D106" s="84">
        <f>vlookup(A106,'House Floor Votes.1'!$C$9:$Y$498,23,FALSE)</f>
        <v>0</v>
      </c>
      <c r="E106" s="79"/>
      <c r="F106" s="79"/>
      <c r="G106" s="79"/>
      <c r="H106" s="79"/>
      <c r="I106" s="77"/>
      <c r="J106" s="79"/>
      <c r="K106" s="79"/>
      <c r="L106" s="79"/>
      <c r="M106" s="79"/>
      <c r="N106" s="77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>
      <c r="A107" s="82" t="s">
        <v>693</v>
      </c>
      <c r="B107" s="79" t="s">
        <v>991</v>
      </c>
      <c r="C107" s="83">
        <f>vlookup(A107,'House Floor Votes.1'!$C$9:$Y$498,22,FALSE)</f>
        <v>19</v>
      </c>
      <c r="D107" s="84">
        <f>vlookup(A107,'House Floor Votes.1'!$C$9:$Y$498,23,FALSE)</f>
        <v>0</v>
      </c>
      <c r="E107" s="79"/>
      <c r="F107" s="79"/>
      <c r="G107" s="79"/>
      <c r="H107" s="79"/>
      <c r="I107" s="77"/>
      <c r="J107" s="79"/>
      <c r="K107" s="79"/>
      <c r="L107" s="79"/>
      <c r="M107" s="79"/>
      <c r="N107" s="77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>
      <c r="A108" s="82" t="s">
        <v>626</v>
      </c>
      <c r="B108" s="79" t="s">
        <v>991</v>
      </c>
      <c r="C108" s="83">
        <f>vlookup(A108,'House Floor Votes.1'!$C$9:$Y$498,22,FALSE)</f>
        <v>19</v>
      </c>
      <c r="D108" s="84">
        <f>vlookup(A108,'House Floor Votes.1'!$C$9:$Y$498,23,FALSE)</f>
        <v>0</v>
      </c>
      <c r="E108" s="79"/>
      <c r="F108" s="79"/>
      <c r="G108" s="79"/>
      <c r="H108" s="79"/>
      <c r="I108" s="77"/>
      <c r="J108" s="79"/>
      <c r="K108" s="79"/>
      <c r="L108" s="79"/>
      <c r="M108" s="79"/>
      <c r="N108" s="77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>
      <c r="A109" s="82" t="s">
        <v>525</v>
      </c>
      <c r="B109" s="79" t="s">
        <v>991</v>
      </c>
      <c r="C109" s="83">
        <f>vlookup(A109,'House Floor Votes.1'!$C$9:$Y$498,22,FALSE)</f>
        <v>19</v>
      </c>
      <c r="D109" s="84">
        <f>vlookup(A109,'House Floor Votes.1'!$C$9:$Y$498,23,FALSE)</f>
        <v>0</v>
      </c>
      <c r="E109" s="79"/>
      <c r="F109" s="79"/>
      <c r="G109" s="79"/>
      <c r="H109" s="79"/>
      <c r="I109" s="77"/>
      <c r="J109" s="79"/>
      <c r="K109" s="79"/>
      <c r="L109" s="79"/>
      <c r="M109" s="79"/>
      <c r="N109" s="77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>
      <c r="A110" s="82" t="s">
        <v>462</v>
      </c>
      <c r="B110" s="79" t="s">
        <v>991</v>
      </c>
      <c r="C110" s="83">
        <f>vlookup(A110,'House Floor Votes.1'!$C$9:$Y$498,22,FALSE)</f>
        <v>19</v>
      </c>
      <c r="D110" s="84">
        <f>vlookup(A110,'House Floor Votes.1'!$C$9:$Y$498,23,FALSE)</f>
        <v>0</v>
      </c>
      <c r="E110" s="79"/>
      <c r="F110" s="79"/>
      <c r="G110" s="79"/>
      <c r="H110" s="79"/>
      <c r="I110" s="77"/>
      <c r="J110" s="79"/>
      <c r="K110" s="79"/>
      <c r="L110" s="79"/>
      <c r="M110" s="79"/>
      <c r="N110" s="77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>
      <c r="A111" s="82" t="s">
        <v>397</v>
      </c>
      <c r="B111" s="79" t="s">
        <v>991</v>
      </c>
      <c r="C111" s="83">
        <f>vlookup(A111,'House Floor Votes.1'!$C$9:$Y$498,22,FALSE)</f>
        <v>19</v>
      </c>
      <c r="D111" s="84">
        <f>vlookup(A111,'House Floor Votes.1'!$C$9:$Y$498,23,FALSE)</f>
        <v>0</v>
      </c>
      <c r="E111" s="79"/>
      <c r="F111" s="79"/>
      <c r="G111" s="79"/>
      <c r="H111" s="79"/>
      <c r="I111" s="77"/>
      <c r="J111" s="79"/>
      <c r="K111" s="79"/>
      <c r="L111" s="79"/>
      <c r="M111" s="79"/>
      <c r="N111" s="77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>
      <c r="A112" s="82" t="s">
        <v>757</v>
      </c>
      <c r="B112" s="79" t="s">
        <v>991</v>
      </c>
      <c r="C112" s="83">
        <f>vlookup(A112,'House Floor Votes.1'!$C$9:$Y$498,22,FALSE)</f>
        <v>19</v>
      </c>
      <c r="D112" s="84">
        <f>vlookup(A112,'House Floor Votes.1'!$C$9:$Y$498,23,FALSE)</f>
        <v>0</v>
      </c>
      <c r="E112" s="79"/>
      <c r="F112" s="79"/>
      <c r="G112" s="79"/>
      <c r="H112" s="79"/>
      <c r="I112" s="77"/>
      <c r="J112" s="79"/>
      <c r="K112" s="79"/>
      <c r="L112" s="79"/>
      <c r="M112" s="79"/>
      <c r="N112" s="77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>
      <c r="A113" s="82" t="s">
        <v>497</v>
      </c>
      <c r="B113" s="79" t="s">
        <v>991</v>
      </c>
      <c r="C113" s="83">
        <f>vlookup(A113,'House Floor Votes.1'!$C$9:$Y$498,22,FALSE)</f>
        <v>19</v>
      </c>
      <c r="D113" s="84">
        <f>vlookup(A113,'House Floor Votes.1'!$C$9:$Y$498,23,FALSE)</f>
        <v>0</v>
      </c>
      <c r="E113" s="79"/>
      <c r="F113" s="79"/>
      <c r="G113" s="79"/>
      <c r="H113" s="79"/>
      <c r="I113" s="77"/>
      <c r="J113" s="79"/>
      <c r="K113" s="79"/>
      <c r="L113" s="79"/>
      <c r="M113" s="79"/>
      <c r="N113" s="77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>
      <c r="A114" s="82" t="s">
        <v>646</v>
      </c>
      <c r="B114" s="79" t="s">
        <v>991</v>
      </c>
      <c r="C114" s="83">
        <f>vlookup(A114,'House Floor Votes.1'!$C$9:$Y$498,22,FALSE)</f>
        <v>19</v>
      </c>
      <c r="D114" s="84">
        <f>vlookup(A114,'House Floor Votes.1'!$C$9:$Y$498,23,FALSE)</f>
        <v>0</v>
      </c>
      <c r="E114" s="79"/>
      <c r="F114" s="79"/>
      <c r="G114" s="79"/>
      <c r="H114" s="79"/>
      <c r="I114" s="77"/>
      <c r="J114" s="79"/>
      <c r="K114" s="79"/>
      <c r="L114" s="79"/>
      <c r="M114" s="79"/>
      <c r="N114" s="77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>
      <c r="A115" s="82" t="s">
        <v>384</v>
      </c>
      <c r="B115" s="79" t="s">
        <v>991</v>
      </c>
      <c r="C115" s="83">
        <f>vlookup(A115,'House Floor Votes.1'!$C$9:$Y$498,22,FALSE)</f>
        <v>19</v>
      </c>
      <c r="D115" s="84">
        <f>vlookup(A115,'House Floor Votes.1'!$C$9:$Y$498,23,FALSE)</f>
        <v>0</v>
      </c>
      <c r="E115" s="79"/>
      <c r="F115" s="79"/>
      <c r="G115" s="79"/>
      <c r="H115" s="79"/>
      <c r="I115" s="77"/>
      <c r="J115" s="79"/>
      <c r="K115" s="79"/>
      <c r="L115" s="79"/>
      <c r="M115" s="79"/>
      <c r="N115" s="77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>
      <c r="A116" s="82" t="s">
        <v>408</v>
      </c>
      <c r="B116" s="79" t="s">
        <v>991</v>
      </c>
      <c r="C116" s="83">
        <f>vlookup(A116,'House Floor Votes.1'!$C$9:$Y$498,22,FALSE)</f>
        <v>19</v>
      </c>
      <c r="D116" s="84">
        <f>vlookup(A116,'House Floor Votes.1'!$C$9:$Y$498,23,FALSE)</f>
        <v>0</v>
      </c>
      <c r="E116" s="79"/>
      <c r="F116" s="79"/>
      <c r="G116" s="79"/>
      <c r="H116" s="79"/>
      <c r="I116" s="77"/>
      <c r="J116" s="79"/>
      <c r="K116" s="79"/>
      <c r="L116" s="79"/>
      <c r="M116" s="79"/>
      <c r="N116" s="77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>
      <c r="A117" s="82" t="s">
        <v>251</v>
      </c>
      <c r="B117" s="79" t="s">
        <v>991</v>
      </c>
      <c r="C117" s="83">
        <f>vlookup(A117,'House Floor Votes.1'!$C$9:$Y$498,22,FALSE)</f>
        <v>19</v>
      </c>
      <c r="D117" s="84">
        <f>vlookup(A117,'House Floor Votes.1'!$C$9:$Y$498,23,FALSE)</f>
        <v>0</v>
      </c>
      <c r="E117" s="79"/>
      <c r="F117" s="79"/>
      <c r="G117" s="79"/>
      <c r="H117" s="79"/>
      <c r="I117" s="77"/>
      <c r="J117" s="79"/>
      <c r="K117" s="79"/>
      <c r="L117" s="79"/>
      <c r="M117" s="79"/>
      <c r="N117" s="77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>
      <c r="A118" s="82" t="s">
        <v>347</v>
      </c>
      <c r="B118" s="79" t="s">
        <v>991</v>
      </c>
      <c r="C118" s="83">
        <f>vlookup(A118,'House Floor Votes.1'!$C$9:$Y$498,22,FALSE)</f>
        <v>19</v>
      </c>
      <c r="D118" s="84">
        <f>vlookup(A118,'House Floor Votes.1'!$C$9:$Y$498,23,FALSE)</f>
        <v>0</v>
      </c>
      <c r="E118" s="79"/>
      <c r="F118" s="79"/>
      <c r="G118" s="79"/>
      <c r="H118" s="79"/>
      <c r="I118" s="77"/>
      <c r="J118" s="79"/>
      <c r="K118" s="79"/>
      <c r="L118" s="79"/>
      <c r="M118" s="79"/>
      <c r="N118" s="77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>
      <c r="A119" s="82" t="s">
        <v>329</v>
      </c>
      <c r="B119" s="79" t="s">
        <v>991</v>
      </c>
      <c r="C119" s="83">
        <f>vlookup(A119,'House Floor Votes.1'!$C$9:$Y$498,22,FALSE)</f>
        <v>19</v>
      </c>
      <c r="D119" s="84">
        <f>vlookup(A119,'House Floor Votes.1'!$C$9:$Y$498,23,FALSE)</f>
        <v>0</v>
      </c>
      <c r="E119" s="79"/>
      <c r="F119" s="79"/>
      <c r="G119" s="79"/>
      <c r="H119" s="79"/>
      <c r="I119" s="77"/>
      <c r="J119" s="79"/>
      <c r="K119" s="79"/>
      <c r="L119" s="79"/>
      <c r="M119" s="79"/>
      <c r="N119" s="77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>
      <c r="A120" s="82" t="s">
        <v>527</v>
      </c>
      <c r="B120" s="79" t="s">
        <v>991</v>
      </c>
      <c r="C120" s="83">
        <f>vlookup(A120,'House Floor Votes.1'!$C$9:$Y$498,22,FALSE)</f>
        <v>19</v>
      </c>
      <c r="D120" s="84">
        <f>vlookup(A120,'House Floor Votes.1'!$C$9:$Y$498,23,FALSE)</f>
        <v>0</v>
      </c>
      <c r="E120" s="79"/>
      <c r="F120" s="79"/>
      <c r="G120" s="79"/>
      <c r="H120" s="79"/>
      <c r="I120" s="77"/>
      <c r="J120" s="79"/>
      <c r="K120" s="79"/>
      <c r="L120" s="79"/>
      <c r="M120" s="79"/>
      <c r="N120" s="77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>
      <c r="A121" s="82" t="s">
        <v>705</v>
      </c>
      <c r="B121" s="79" t="s">
        <v>991</v>
      </c>
      <c r="C121" s="83">
        <f>vlookup(A121,'House Floor Votes.1'!$C$9:$Y$498,22,FALSE)</f>
        <v>18</v>
      </c>
      <c r="D121" s="84">
        <f>vlookup(A121,'House Floor Votes.1'!$C$9:$Y$498,23,FALSE)</f>
        <v>0</v>
      </c>
      <c r="E121" s="79"/>
      <c r="F121" s="79"/>
      <c r="G121" s="79"/>
      <c r="H121" s="79"/>
      <c r="I121" s="77"/>
      <c r="J121" s="79"/>
      <c r="K121" s="79"/>
      <c r="L121" s="79"/>
      <c r="M121" s="79"/>
      <c r="N121" s="77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>
      <c r="A122" s="82" t="s">
        <v>714</v>
      </c>
      <c r="B122" s="79" t="s">
        <v>991</v>
      </c>
      <c r="C122" s="83">
        <f>vlookup(A122,'House Floor Votes.1'!$C$9:$Y$498,22,FALSE)</f>
        <v>19</v>
      </c>
      <c r="D122" s="84">
        <f>vlookup(A122,'House Floor Votes.1'!$C$9:$Y$498,23,FALSE)</f>
        <v>0</v>
      </c>
      <c r="E122" s="79"/>
      <c r="F122" s="79"/>
      <c r="G122" s="79"/>
      <c r="H122" s="79"/>
      <c r="I122" s="77"/>
      <c r="J122" s="79"/>
      <c r="K122" s="79"/>
      <c r="L122" s="79"/>
      <c r="M122" s="79"/>
      <c r="N122" s="77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>
      <c r="A123" s="82" t="s">
        <v>457</v>
      </c>
      <c r="B123" s="79" t="s">
        <v>991</v>
      </c>
      <c r="C123" s="83">
        <f>vlookup(A123,'House Floor Votes.1'!$C$9:$Y$498,22,FALSE)</f>
        <v>19</v>
      </c>
      <c r="D123" s="84">
        <f>vlookup(A123,'House Floor Votes.1'!$C$9:$Y$498,23,FALSE)</f>
        <v>0</v>
      </c>
      <c r="E123" s="79"/>
      <c r="F123" s="79"/>
      <c r="G123" s="79"/>
      <c r="H123" s="79"/>
      <c r="I123" s="77"/>
      <c r="J123" s="79"/>
      <c r="K123" s="79"/>
      <c r="L123" s="79"/>
      <c r="M123" s="79"/>
      <c r="N123" s="77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>
      <c r="A124" s="41" t="s">
        <v>580</v>
      </c>
      <c r="B124" s="79" t="s">
        <v>991</v>
      </c>
      <c r="C124" s="83">
        <f>vlookup(A124,'House Floor Votes.1'!$C$9:$Y$498,22,FALSE)</f>
        <v>18</v>
      </c>
      <c r="D124" s="84">
        <f>vlookup(A124,'House Floor Votes.1'!$C$9:$Y$498,23,FALSE)</f>
        <v>1</v>
      </c>
      <c r="E124" s="79"/>
      <c r="F124" s="79"/>
      <c r="G124" s="79"/>
      <c r="H124" s="79"/>
      <c r="I124" s="77"/>
      <c r="J124" s="79"/>
      <c r="K124" s="79"/>
      <c r="L124" s="79"/>
      <c r="M124" s="79"/>
      <c r="N124" s="77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>
      <c r="A125" s="82" t="s">
        <v>498</v>
      </c>
      <c r="B125" s="79" t="s">
        <v>991</v>
      </c>
      <c r="C125" s="83">
        <f>vlookup(A125,'House Floor Votes.1'!$C$9:$Y$498,22,FALSE)</f>
        <v>19</v>
      </c>
      <c r="D125" s="84">
        <f>vlookup(A125,'House Floor Votes.1'!$C$9:$Y$498,23,FALSE)</f>
        <v>0</v>
      </c>
      <c r="E125" s="79"/>
      <c r="F125" s="79"/>
      <c r="G125" s="79"/>
      <c r="H125" s="79"/>
      <c r="I125" s="77"/>
      <c r="J125" s="79"/>
      <c r="K125" s="79"/>
      <c r="L125" s="79"/>
      <c r="M125" s="79"/>
      <c r="N125" s="77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>
      <c r="A126" s="82" t="s">
        <v>210</v>
      </c>
      <c r="B126" s="79" t="s">
        <v>991</v>
      </c>
      <c r="C126" s="83">
        <f>vlookup(A126,'House Floor Votes.1'!$C$9:$Y$498,22,FALSE)</f>
        <v>18</v>
      </c>
      <c r="D126" s="84">
        <f>vlookup(A126,'House Floor Votes.1'!$C$9:$Y$498,23,FALSE)</f>
        <v>0</v>
      </c>
      <c r="E126" s="79"/>
      <c r="F126" s="79"/>
      <c r="G126" s="79"/>
      <c r="H126" s="79"/>
      <c r="I126" s="77"/>
      <c r="J126" s="79"/>
      <c r="K126" s="79"/>
      <c r="L126" s="79"/>
      <c r="M126" s="79"/>
      <c r="N126" s="77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>
      <c r="A127" s="82" t="s">
        <v>697</v>
      </c>
      <c r="B127" s="79" t="s">
        <v>991</v>
      </c>
      <c r="C127" s="83">
        <f>vlookup(A127,'House Floor Votes.1'!$C$9:$Y$498,22,FALSE)</f>
        <v>19</v>
      </c>
      <c r="D127" s="84">
        <f>vlookup(A127,'House Floor Votes.1'!$C$9:$Y$498,23,FALSE)</f>
        <v>0</v>
      </c>
      <c r="E127" s="79"/>
      <c r="F127" s="79"/>
      <c r="G127" s="79"/>
      <c r="H127" s="79"/>
      <c r="I127" s="77"/>
      <c r="J127" s="79"/>
      <c r="K127" s="79"/>
      <c r="L127" s="79"/>
      <c r="M127" s="79"/>
      <c r="N127" s="77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>
      <c r="A128" s="82" t="s">
        <v>443</v>
      </c>
      <c r="B128" s="79" t="s">
        <v>991</v>
      </c>
      <c r="C128" s="83">
        <f>vlookup(A128,'House Floor Votes.1'!$C$9:$Y$498,22,FALSE)</f>
        <v>19</v>
      </c>
      <c r="D128" s="84">
        <f>vlookup(A128,'House Floor Votes.1'!$C$9:$Y$498,23,FALSE)</f>
        <v>0</v>
      </c>
      <c r="E128" s="79"/>
      <c r="F128" s="79"/>
      <c r="G128" s="79"/>
      <c r="H128" s="79"/>
      <c r="I128" s="77"/>
      <c r="J128" s="79"/>
      <c r="K128" s="79"/>
      <c r="L128" s="79"/>
      <c r="M128" s="79"/>
      <c r="N128" s="77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>
      <c r="A129" s="82" t="s">
        <v>720</v>
      </c>
      <c r="B129" s="79" t="s">
        <v>991</v>
      </c>
      <c r="C129" s="83">
        <f>vlookup(A129,'House Floor Votes.1'!$C$9:$Y$498,22,FALSE)</f>
        <v>19</v>
      </c>
      <c r="D129" s="84">
        <f>vlookup(A129,'House Floor Votes.1'!$C$9:$Y$498,23,FALSE)</f>
        <v>0</v>
      </c>
      <c r="E129" s="79"/>
      <c r="F129" s="79"/>
      <c r="G129" s="79"/>
      <c r="H129" s="79"/>
      <c r="I129" s="77"/>
      <c r="J129" s="79"/>
      <c r="K129" s="79"/>
      <c r="L129" s="79"/>
      <c r="M129" s="79"/>
      <c r="N129" s="77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>
      <c r="A130" s="82" t="s">
        <v>439</v>
      </c>
      <c r="B130" s="79" t="s">
        <v>991</v>
      </c>
      <c r="C130" s="83">
        <f>vlookup(A130,'House Floor Votes.1'!$C$9:$Y$498,22,FALSE)</f>
        <v>19</v>
      </c>
      <c r="D130" s="84">
        <f>vlookup(A130,'House Floor Votes.1'!$C$9:$Y$498,23,FALSE)</f>
        <v>0</v>
      </c>
      <c r="E130" s="79"/>
      <c r="F130" s="79"/>
      <c r="G130" s="79"/>
      <c r="H130" s="79"/>
      <c r="I130" s="77"/>
      <c r="J130" s="79"/>
      <c r="K130" s="79"/>
      <c r="L130" s="79"/>
      <c r="M130" s="79"/>
      <c r="N130" s="77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>
      <c r="A131" s="82" t="s">
        <v>319</v>
      </c>
      <c r="B131" s="79" t="s">
        <v>991</v>
      </c>
      <c r="C131" s="83">
        <f>vlookup(A131,'House Floor Votes.1'!$C$9:$Y$498,22,FALSE)</f>
        <v>19</v>
      </c>
      <c r="D131" s="84">
        <f>vlookup(A131,'House Floor Votes.1'!$C$9:$Y$498,23,FALSE)</f>
        <v>0</v>
      </c>
      <c r="E131" s="79"/>
      <c r="F131" s="79"/>
      <c r="G131" s="79"/>
      <c r="H131" s="79"/>
      <c r="I131" s="77"/>
      <c r="J131" s="79"/>
      <c r="K131" s="79"/>
      <c r="L131" s="79"/>
      <c r="M131" s="79"/>
      <c r="N131" s="77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>
      <c r="A132" s="82" t="s">
        <v>622</v>
      </c>
      <c r="B132" s="79" t="s">
        <v>991</v>
      </c>
      <c r="C132" s="83">
        <f>vlookup(A132,'House Floor Votes.1'!$C$9:$Y$498,22,FALSE)</f>
        <v>19</v>
      </c>
      <c r="D132" s="84">
        <f>vlookup(A132,'House Floor Votes.1'!$C$9:$Y$498,23,FALSE)</f>
        <v>0</v>
      </c>
      <c r="E132" s="79"/>
      <c r="F132" s="79"/>
      <c r="G132" s="79"/>
      <c r="H132" s="79"/>
      <c r="I132" s="77"/>
      <c r="J132" s="79"/>
      <c r="K132" s="79"/>
      <c r="L132" s="79"/>
      <c r="M132" s="79"/>
      <c r="N132" s="77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>
      <c r="A133" s="82" t="s">
        <v>253</v>
      </c>
      <c r="B133" s="79" t="s">
        <v>991</v>
      </c>
      <c r="C133" s="83">
        <f>vlookup(A133,'House Floor Votes.1'!$C$9:$Y$498,22,FALSE)</f>
        <v>19</v>
      </c>
      <c r="D133" s="84">
        <f>vlookup(A133,'House Floor Votes.1'!$C$9:$Y$498,23,FALSE)</f>
        <v>0</v>
      </c>
      <c r="E133" s="79"/>
      <c r="F133" s="79"/>
      <c r="G133" s="79"/>
      <c r="H133" s="79"/>
      <c r="I133" s="77"/>
      <c r="J133" s="79"/>
      <c r="K133" s="79"/>
      <c r="L133" s="79"/>
      <c r="M133" s="79"/>
      <c r="N133" s="77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>
      <c r="A134" s="82" t="s">
        <v>477</v>
      </c>
      <c r="B134" s="79" t="s">
        <v>991</v>
      </c>
      <c r="C134" s="83">
        <f>vlookup(A134,'House Floor Votes.1'!$C$9:$Y$498,22,FALSE)</f>
        <v>19</v>
      </c>
      <c r="D134" s="84">
        <f>vlookup(A134,'House Floor Votes.1'!$C$9:$Y$498,23,FALSE)</f>
        <v>0</v>
      </c>
      <c r="E134" s="79"/>
      <c r="F134" s="79"/>
      <c r="G134" s="79"/>
      <c r="H134" s="79"/>
      <c r="I134" s="77"/>
      <c r="J134" s="79"/>
      <c r="K134" s="79"/>
      <c r="L134" s="79"/>
      <c r="M134" s="79"/>
      <c r="N134" s="77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>
      <c r="A135" s="82" t="s">
        <v>463</v>
      </c>
      <c r="B135" s="79" t="s">
        <v>991</v>
      </c>
      <c r="C135" s="83">
        <f>vlookup(A135,'House Floor Votes.1'!$C$9:$Y$498,22,FALSE)</f>
        <v>19</v>
      </c>
      <c r="D135" s="84">
        <f>vlookup(A135,'House Floor Votes.1'!$C$9:$Y$498,23,FALSE)</f>
        <v>0</v>
      </c>
      <c r="E135" s="79"/>
      <c r="F135" s="79"/>
      <c r="G135" s="79"/>
      <c r="H135" s="79"/>
      <c r="I135" s="77"/>
      <c r="J135" s="79"/>
      <c r="K135" s="79"/>
      <c r="L135" s="79"/>
      <c r="M135" s="79"/>
      <c r="N135" s="77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>
      <c r="A136" s="82" t="s">
        <v>573</v>
      </c>
      <c r="B136" s="79" t="s">
        <v>991</v>
      </c>
      <c r="C136" s="83">
        <f>vlookup(A136,'House Floor Votes.1'!$C$9:$Y$498,22,FALSE)</f>
        <v>18</v>
      </c>
      <c r="D136" s="84">
        <f>vlookup(A136,'House Floor Votes.1'!$C$9:$Y$498,23,FALSE)</f>
        <v>1</v>
      </c>
      <c r="E136" s="79"/>
      <c r="F136" s="79"/>
      <c r="G136" s="79"/>
      <c r="H136" s="79"/>
      <c r="I136" s="77"/>
      <c r="J136" s="79"/>
      <c r="K136" s="79"/>
      <c r="L136" s="79"/>
      <c r="M136" s="79"/>
      <c r="N136" s="77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>
      <c r="A137" s="82" t="s">
        <v>482</v>
      </c>
      <c r="B137" s="79" t="s">
        <v>991</v>
      </c>
      <c r="C137" s="83">
        <f>vlookup(A137,'House Floor Votes.1'!$C$9:$Y$498,22,FALSE)</f>
        <v>19</v>
      </c>
      <c r="D137" s="84">
        <f>vlookup(A137,'House Floor Votes.1'!$C$9:$Y$498,23,FALSE)</f>
        <v>0</v>
      </c>
      <c r="E137" s="79"/>
      <c r="F137" s="79"/>
      <c r="G137" s="79"/>
      <c r="H137" s="79"/>
      <c r="I137" s="77"/>
      <c r="J137" s="79"/>
      <c r="K137" s="79"/>
      <c r="L137" s="79"/>
      <c r="M137" s="79"/>
      <c r="N137" s="77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>
      <c r="A138" s="82" t="s">
        <v>267</v>
      </c>
      <c r="B138" s="79" t="s">
        <v>991</v>
      </c>
      <c r="C138" s="83">
        <f>vlookup(A138,'House Floor Votes.1'!$C$9:$Y$498,22,FALSE)</f>
        <v>19</v>
      </c>
      <c r="D138" s="84">
        <f>vlookup(A138,'House Floor Votes.1'!$C$9:$Y$498,23,FALSE)</f>
        <v>0</v>
      </c>
      <c r="E138" s="79"/>
      <c r="F138" s="79"/>
      <c r="G138" s="79"/>
      <c r="H138" s="79"/>
      <c r="I138" s="77"/>
      <c r="J138" s="79"/>
      <c r="K138" s="79"/>
      <c r="L138" s="79"/>
      <c r="M138" s="79"/>
      <c r="N138" s="77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>
      <c r="A139" s="82" t="s">
        <v>412</v>
      </c>
      <c r="B139" s="79" t="s">
        <v>991</v>
      </c>
      <c r="C139" s="83">
        <f>vlookup(A139,'House Floor Votes.1'!$C$9:$Y$498,22,FALSE)</f>
        <v>19</v>
      </c>
      <c r="D139" s="84">
        <f>vlookup(A139,'House Floor Votes.1'!$C$9:$Y$498,23,FALSE)</f>
        <v>0</v>
      </c>
      <c r="E139" s="79"/>
      <c r="F139" s="79"/>
      <c r="G139" s="79"/>
      <c r="H139" s="79"/>
      <c r="I139" s="77"/>
      <c r="J139" s="79"/>
      <c r="K139" s="79"/>
      <c r="L139" s="79"/>
      <c r="M139" s="79"/>
      <c r="N139" s="77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>
      <c r="A140" s="82" t="s">
        <v>647</v>
      </c>
      <c r="B140" s="79" t="s">
        <v>991</v>
      </c>
      <c r="C140" s="83">
        <f>vlookup(A140,'House Floor Votes.1'!$C$9:$Y$498,22,FALSE)</f>
        <v>19</v>
      </c>
      <c r="D140" s="84">
        <f>vlookup(A140,'House Floor Votes.1'!$C$9:$Y$498,23,FALSE)</f>
        <v>0</v>
      </c>
      <c r="E140" s="79"/>
      <c r="F140" s="79"/>
      <c r="G140" s="79"/>
      <c r="H140" s="79"/>
      <c r="I140" s="77"/>
      <c r="J140" s="79"/>
      <c r="K140" s="79"/>
      <c r="L140" s="79"/>
      <c r="M140" s="79"/>
      <c r="N140" s="77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>
      <c r="A141" s="82" t="s">
        <v>196</v>
      </c>
      <c r="B141" s="79" t="s">
        <v>991</v>
      </c>
      <c r="C141" s="83">
        <f>vlookup(A141,'House Floor Votes.1'!$C$9:$Y$498,22,FALSE)</f>
        <v>19</v>
      </c>
      <c r="D141" s="84">
        <f>vlookup(A141,'House Floor Votes.1'!$C$9:$Y$498,23,FALSE)</f>
        <v>0</v>
      </c>
      <c r="E141" s="79"/>
      <c r="F141" s="79"/>
      <c r="G141" s="79"/>
      <c r="H141" s="79"/>
      <c r="I141" s="77"/>
      <c r="J141" s="79"/>
      <c r="K141" s="79"/>
      <c r="L141" s="79"/>
      <c r="M141" s="79"/>
      <c r="N141" s="77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>
      <c r="A142" s="82" t="s">
        <v>277</v>
      </c>
      <c r="B142" s="79" t="s">
        <v>991</v>
      </c>
      <c r="C142" s="83">
        <f>vlookup(A142,'House Floor Votes.1'!$C$9:$Y$498,22,FALSE)</f>
        <v>19</v>
      </c>
      <c r="D142" s="84">
        <f>vlookup(A142,'House Floor Votes.1'!$C$9:$Y$498,23,FALSE)</f>
        <v>0</v>
      </c>
      <c r="E142" s="79"/>
      <c r="F142" s="79"/>
      <c r="G142" s="79"/>
      <c r="H142" s="79"/>
      <c r="I142" s="77"/>
      <c r="J142" s="79"/>
      <c r="K142" s="79"/>
      <c r="L142" s="79"/>
      <c r="M142" s="79"/>
      <c r="N142" s="77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>
      <c r="A143" s="41" t="s">
        <v>577</v>
      </c>
      <c r="B143" s="79" t="s">
        <v>991</v>
      </c>
      <c r="C143" s="83">
        <f>vlookup(A143,'House Floor Votes.1'!$C$9:$Y$498,22,FALSE)</f>
        <v>19</v>
      </c>
      <c r="D143" s="84">
        <f>vlookup(A143,'House Floor Votes.1'!$C$9:$Y$498,23,FALSE)</f>
        <v>0</v>
      </c>
      <c r="E143" s="79"/>
      <c r="F143" s="79"/>
      <c r="G143" s="79"/>
      <c r="H143" s="79"/>
      <c r="I143" s="77"/>
      <c r="J143" s="79"/>
      <c r="K143" s="79"/>
      <c r="L143" s="79"/>
      <c r="M143" s="79"/>
      <c r="N143" s="77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>
      <c r="A144" s="82" t="s">
        <v>619</v>
      </c>
      <c r="B144" s="79" t="s">
        <v>991</v>
      </c>
      <c r="C144" s="83">
        <f>vlookup(A144,'House Floor Votes.1'!$C$9:$Y$498,22,FALSE)</f>
        <v>19</v>
      </c>
      <c r="D144" s="84">
        <f>vlookup(A144,'House Floor Votes.1'!$C$9:$Y$498,23,FALSE)</f>
        <v>0</v>
      </c>
      <c r="E144" s="79"/>
      <c r="F144" s="79"/>
      <c r="G144" s="79"/>
      <c r="H144" s="79"/>
      <c r="I144" s="77"/>
      <c r="J144" s="79"/>
      <c r="K144" s="79"/>
      <c r="L144" s="79"/>
      <c r="M144" s="79"/>
      <c r="N144" s="77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>
      <c r="A145" s="82" t="s">
        <v>480</v>
      </c>
      <c r="B145" s="79" t="s">
        <v>991</v>
      </c>
      <c r="C145" s="83">
        <f>vlookup(A145,'House Floor Votes.1'!$C$9:$Y$498,22,FALSE)</f>
        <v>19</v>
      </c>
      <c r="D145" s="84">
        <f>vlookup(A145,'House Floor Votes.1'!$C$9:$Y$498,23,FALSE)</f>
        <v>0</v>
      </c>
      <c r="E145" s="79"/>
      <c r="F145" s="79"/>
      <c r="G145" s="79"/>
      <c r="H145" s="79"/>
      <c r="I145" s="77"/>
      <c r="J145" s="79"/>
      <c r="K145" s="79"/>
      <c r="L145" s="79"/>
      <c r="M145" s="79"/>
      <c r="N145" s="77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>
      <c r="A146" s="82" t="s">
        <v>364</v>
      </c>
      <c r="B146" s="79" t="s">
        <v>991</v>
      </c>
      <c r="C146" s="83">
        <f>vlookup(A146,'House Floor Votes.1'!$C$9:$Y$498,22,FALSE)</f>
        <v>19</v>
      </c>
      <c r="D146" s="84">
        <f>vlookup(A146,'House Floor Votes.1'!$C$9:$Y$498,23,FALSE)</f>
        <v>0</v>
      </c>
      <c r="E146" s="79"/>
      <c r="F146" s="79"/>
      <c r="G146" s="79"/>
      <c r="H146" s="79"/>
      <c r="I146" s="77"/>
      <c r="J146" s="79"/>
      <c r="K146" s="79"/>
      <c r="L146" s="79"/>
      <c r="M146" s="79"/>
      <c r="N146" s="77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>
      <c r="A147" s="82" t="s">
        <v>255</v>
      </c>
      <c r="B147" s="79" t="s">
        <v>991</v>
      </c>
      <c r="C147" s="83">
        <f>vlookup(A147,'House Floor Votes.1'!$C$9:$Y$498,22,FALSE)</f>
        <v>19</v>
      </c>
      <c r="D147" s="84">
        <f>vlookup(A147,'House Floor Votes.1'!$C$9:$Y$498,23,FALSE)</f>
        <v>0</v>
      </c>
      <c r="E147" s="79"/>
      <c r="F147" s="79"/>
      <c r="G147" s="79"/>
      <c r="H147" s="79"/>
      <c r="I147" s="77"/>
      <c r="J147" s="79"/>
      <c r="K147" s="79"/>
      <c r="L147" s="79"/>
      <c r="M147" s="79"/>
      <c r="N147" s="77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>
      <c r="A148" s="82" t="s">
        <v>337</v>
      </c>
      <c r="B148" s="79" t="s">
        <v>991</v>
      </c>
      <c r="C148" s="83">
        <f>vlookup(A148,'House Floor Votes.1'!$C$9:$Y$498,22,FALSE)</f>
        <v>19</v>
      </c>
      <c r="D148" s="84">
        <f>vlookup(A148,'House Floor Votes.1'!$C$9:$Y$498,23,FALSE)</f>
        <v>0</v>
      </c>
      <c r="E148" s="79"/>
      <c r="F148" s="79"/>
      <c r="G148" s="79"/>
      <c r="H148" s="79"/>
      <c r="I148" s="77"/>
      <c r="J148" s="79"/>
      <c r="K148" s="79"/>
      <c r="L148" s="79"/>
      <c r="M148" s="79"/>
      <c r="N148" s="77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>
      <c r="A149" s="82" t="s">
        <v>473</v>
      </c>
      <c r="B149" s="79" t="s">
        <v>991</v>
      </c>
      <c r="C149" s="83">
        <f>vlookup(A149,'House Floor Votes.1'!$C$9:$Y$498,22,FALSE)</f>
        <v>19</v>
      </c>
      <c r="D149" s="84">
        <f>vlookup(A149,'House Floor Votes.1'!$C$9:$Y$498,23,FALSE)</f>
        <v>0</v>
      </c>
      <c r="E149" s="79"/>
      <c r="F149" s="79"/>
      <c r="G149" s="79"/>
      <c r="H149" s="79"/>
      <c r="I149" s="77"/>
      <c r="J149" s="79"/>
      <c r="K149" s="79"/>
      <c r="L149" s="79"/>
      <c r="M149" s="79"/>
      <c r="N149" s="77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>
      <c r="A150" s="82" t="s">
        <v>252</v>
      </c>
      <c r="B150" s="79" t="s">
        <v>991</v>
      </c>
      <c r="C150" s="83">
        <f>vlookup(A150,'House Floor Votes.1'!$C$9:$Y$498,22,FALSE)</f>
        <v>19</v>
      </c>
      <c r="D150" s="84">
        <f>vlookup(A150,'House Floor Votes.1'!$C$9:$Y$498,23,FALSE)</f>
        <v>0</v>
      </c>
      <c r="E150" s="79"/>
      <c r="F150" s="79"/>
      <c r="G150" s="79"/>
      <c r="H150" s="79"/>
      <c r="I150" s="77"/>
      <c r="J150" s="79"/>
      <c r="K150" s="79"/>
      <c r="L150" s="79"/>
      <c r="M150" s="79"/>
      <c r="N150" s="77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>
      <c r="A151" s="82" t="s">
        <v>409</v>
      </c>
      <c r="B151" s="79" t="s">
        <v>991</v>
      </c>
      <c r="C151" s="83">
        <f>vlookup(A151,'House Floor Votes.1'!$C$9:$Y$498,22,FALSE)</f>
        <v>19</v>
      </c>
      <c r="D151" s="84">
        <f>vlookup(A151,'House Floor Votes.1'!$C$9:$Y$498,23,FALSE)</f>
        <v>0</v>
      </c>
      <c r="E151" s="79"/>
      <c r="F151" s="79"/>
      <c r="G151" s="79"/>
      <c r="H151" s="79"/>
      <c r="I151" s="77"/>
      <c r="J151" s="79"/>
      <c r="K151" s="79"/>
      <c r="L151" s="79"/>
      <c r="M151" s="79"/>
      <c r="N151" s="77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>
      <c r="A152" s="82" t="s">
        <v>524</v>
      </c>
      <c r="B152" s="79" t="s">
        <v>991</v>
      </c>
      <c r="C152" s="83">
        <f>vlookup(A152,'House Floor Votes.1'!$C$9:$Y$498,22,FALSE)</f>
        <v>19</v>
      </c>
      <c r="D152" s="84">
        <f>vlookup(A152,'House Floor Votes.1'!$C$9:$Y$498,23,FALSE)</f>
        <v>0</v>
      </c>
      <c r="E152" s="79"/>
      <c r="F152" s="79"/>
      <c r="G152" s="79"/>
      <c r="H152" s="79"/>
      <c r="I152" s="77"/>
      <c r="J152" s="79"/>
      <c r="K152" s="79"/>
      <c r="L152" s="79"/>
      <c r="M152" s="79"/>
      <c r="N152" s="77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>
      <c r="A153" s="82" t="s">
        <v>472</v>
      </c>
      <c r="B153" s="79" t="s">
        <v>991</v>
      </c>
      <c r="C153" s="83">
        <f>vlookup(A153,'House Floor Votes.1'!$C$9:$Y$498,22,FALSE)</f>
        <v>19</v>
      </c>
      <c r="D153" s="84">
        <f>vlookup(A153,'House Floor Votes.1'!$C$9:$Y$498,23,FALSE)</f>
        <v>0</v>
      </c>
      <c r="E153" s="79"/>
      <c r="F153" s="79"/>
      <c r="G153" s="79"/>
      <c r="H153" s="79"/>
      <c r="I153" s="77"/>
      <c r="J153" s="79"/>
      <c r="K153" s="79"/>
      <c r="L153" s="79"/>
      <c r="M153" s="79"/>
      <c r="N153" s="77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>
      <c r="A154" s="82" t="s">
        <v>635</v>
      </c>
      <c r="B154" s="79" t="s">
        <v>991</v>
      </c>
      <c r="C154" s="83">
        <f>vlookup(A154,'House Floor Votes.1'!$C$9:$Y$498,22,FALSE)</f>
        <v>19</v>
      </c>
      <c r="D154" s="84">
        <f>vlookup(A154,'House Floor Votes.1'!$C$9:$Y$498,23,FALSE)</f>
        <v>0</v>
      </c>
      <c r="E154" s="79"/>
      <c r="F154" s="79"/>
      <c r="G154" s="79"/>
      <c r="H154" s="79"/>
      <c r="I154" s="77"/>
      <c r="J154" s="79"/>
      <c r="K154" s="79"/>
      <c r="L154" s="79"/>
      <c r="M154" s="79"/>
      <c r="N154" s="77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>
      <c r="A155" s="82" t="s">
        <v>229</v>
      </c>
      <c r="B155" s="79" t="s">
        <v>991</v>
      </c>
      <c r="C155" s="83">
        <f>vlookup(A155,'House Floor Votes.1'!$C$9:$Y$498,22,FALSE)</f>
        <v>19</v>
      </c>
      <c r="D155" s="84">
        <f>vlookup(A155,'House Floor Votes.1'!$C$9:$Y$498,23,FALSE)</f>
        <v>0</v>
      </c>
      <c r="E155" s="79"/>
      <c r="F155" s="79"/>
      <c r="G155" s="79"/>
      <c r="H155" s="79"/>
      <c r="I155" s="77"/>
      <c r="J155" s="79"/>
      <c r="K155" s="79"/>
      <c r="L155" s="79"/>
      <c r="M155" s="79"/>
      <c r="N155" s="77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>
      <c r="A156" s="82" t="s">
        <v>444</v>
      </c>
      <c r="B156" s="79" t="s">
        <v>991</v>
      </c>
      <c r="C156" s="83">
        <f>vlookup(A156,'House Floor Votes.1'!$C$9:$Y$498,22,FALSE)</f>
        <v>19</v>
      </c>
      <c r="D156" s="84">
        <f>vlookup(A156,'House Floor Votes.1'!$C$9:$Y$498,23,FALSE)</f>
        <v>0</v>
      </c>
      <c r="E156" s="79"/>
      <c r="F156" s="79"/>
      <c r="G156" s="79"/>
      <c r="H156" s="79"/>
      <c r="I156" s="77"/>
      <c r="J156" s="79"/>
      <c r="K156" s="79"/>
      <c r="L156" s="79"/>
      <c r="M156" s="79"/>
      <c r="N156" s="77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>
      <c r="A157" s="82" t="s">
        <v>600</v>
      </c>
      <c r="B157" s="79" t="s">
        <v>991</v>
      </c>
      <c r="C157" s="83">
        <f>vlookup(A157,'House Floor Votes.1'!$C$9:$Y$498,22,FALSE)</f>
        <v>19</v>
      </c>
      <c r="D157" s="84">
        <f>vlookup(A157,'House Floor Votes.1'!$C$9:$Y$498,23,FALSE)</f>
        <v>0</v>
      </c>
      <c r="E157" s="79"/>
      <c r="F157" s="79"/>
      <c r="G157" s="79"/>
      <c r="H157" s="79"/>
      <c r="I157" s="77"/>
      <c r="J157" s="79"/>
      <c r="K157" s="79"/>
      <c r="L157" s="79"/>
      <c r="M157" s="79"/>
      <c r="N157" s="77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>
      <c r="A158" s="82" t="s">
        <v>539</v>
      </c>
      <c r="B158" s="79" t="s">
        <v>991</v>
      </c>
      <c r="C158" s="83">
        <f>vlookup(A158,'House Floor Votes.1'!$C$9:$Y$498,22,FALSE)</f>
        <v>19</v>
      </c>
      <c r="D158" s="84">
        <f>vlookup(A158,'House Floor Votes.1'!$C$9:$Y$498,23,FALSE)</f>
        <v>0</v>
      </c>
      <c r="E158" s="79"/>
      <c r="F158" s="79"/>
      <c r="G158" s="79"/>
      <c r="H158" s="79"/>
      <c r="I158" s="77"/>
      <c r="J158" s="79"/>
      <c r="K158" s="79"/>
      <c r="L158" s="79"/>
      <c r="M158" s="79"/>
      <c r="N158" s="77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>
      <c r="A159" s="82" t="s">
        <v>214</v>
      </c>
      <c r="B159" s="79" t="s">
        <v>991</v>
      </c>
      <c r="C159" s="83">
        <f>vlookup(A159,'House Floor Votes.1'!$C$9:$Y$498,22,FALSE)</f>
        <v>19</v>
      </c>
      <c r="D159" s="84">
        <f>vlookup(A159,'House Floor Votes.1'!$C$9:$Y$498,23,FALSE)</f>
        <v>0</v>
      </c>
      <c r="E159" s="79"/>
      <c r="F159" s="79"/>
      <c r="G159" s="79"/>
      <c r="H159" s="79"/>
      <c r="I159" s="77"/>
      <c r="J159" s="79"/>
      <c r="K159" s="79"/>
      <c r="L159" s="79"/>
      <c r="M159" s="79"/>
      <c r="N159" s="77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>
      <c r="A160" s="82" t="s">
        <v>545</v>
      </c>
      <c r="B160" s="79" t="s">
        <v>991</v>
      </c>
      <c r="C160" s="83">
        <f>vlookup(A160,'House Floor Votes.1'!$C$9:$Y$498,22,FALSE)</f>
        <v>19</v>
      </c>
      <c r="D160" s="84">
        <f>vlookup(A160,'House Floor Votes.1'!$C$9:$Y$498,23,FALSE)</f>
        <v>0</v>
      </c>
      <c r="E160" s="79"/>
      <c r="F160" s="79"/>
      <c r="G160" s="79"/>
      <c r="H160" s="79"/>
      <c r="I160" s="77"/>
      <c r="J160" s="79"/>
      <c r="K160" s="79"/>
      <c r="L160" s="79"/>
      <c r="M160" s="79"/>
      <c r="N160" s="77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>
      <c r="A161" s="82" t="s">
        <v>610</v>
      </c>
      <c r="B161" s="79" t="s">
        <v>991</v>
      </c>
      <c r="C161" s="83">
        <f>vlookup(A161,'House Floor Votes.1'!$C$9:$Y$498,22,FALSE)</f>
        <v>19</v>
      </c>
      <c r="D161" s="84">
        <f>vlookup(A161,'House Floor Votes.1'!$C$9:$Y$498,23,FALSE)</f>
        <v>0</v>
      </c>
      <c r="E161" s="79"/>
      <c r="F161" s="79"/>
      <c r="G161" s="79"/>
      <c r="H161" s="79"/>
      <c r="I161" s="77"/>
      <c r="J161" s="79"/>
      <c r="K161" s="79"/>
      <c r="L161" s="79"/>
      <c r="M161" s="79"/>
      <c r="N161" s="77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>
      <c r="A162" s="82" t="s">
        <v>256</v>
      </c>
      <c r="B162" s="79" t="s">
        <v>991</v>
      </c>
      <c r="C162" s="83">
        <f>vlookup(A162,'House Floor Votes.1'!$C$9:$Y$498,22,FALSE)</f>
        <v>19</v>
      </c>
      <c r="D162" s="84">
        <f>vlookup(A162,'House Floor Votes.1'!$C$9:$Y$498,23,FALSE)</f>
        <v>0</v>
      </c>
      <c r="E162" s="79"/>
      <c r="F162" s="79"/>
      <c r="G162" s="79"/>
      <c r="H162" s="79"/>
      <c r="I162" s="77"/>
      <c r="J162" s="79"/>
      <c r="K162" s="79"/>
      <c r="L162" s="79"/>
      <c r="M162" s="79"/>
      <c r="N162" s="77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>
      <c r="A163" s="82" t="s">
        <v>330</v>
      </c>
      <c r="B163" s="79" t="s">
        <v>991</v>
      </c>
      <c r="C163" s="83">
        <f>vlookup(A163,'House Floor Votes.1'!$C$9:$Y$498,22,FALSE)</f>
        <v>18</v>
      </c>
      <c r="D163" s="84">
        <f>vlookup(A163,'House Floor Votes.1'!$C$9:$Y$498,23,FALSE)</f>
        <v>1</v>
      </c>
      <c r="E163" s="79"/>
      <c r="F163" s="79"/>
      <c r="G163" s="79"/>
      <c r="H163" s="79"/>
      <c r="I163" s="77"/>
      <c r="J163" s="79"/>
      <c r="K163" s="79"/>
      <c r="L163" s="79"/>
      <c r="M163" s="79"/>
      <c r="N163" s="77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>
      <c r="A164" s="82" t="s">
        <v>503</v>
      </c>
      <c r="B164" s="79" t="s">
        <v>991</v>
      </c>
      <c r="C164" s="83">
        <f>vlookup(A164,'House Floor Votes.1'!$C$9:$Y$498,22,FALSE)</f>
        <v>18</v>
      </c>
      <c r="D164" s="84">
        <f>vlookup(A164,'House Floor Votes.1'!$C$9:$Y$498,23,FALSE)</f>
        <v>0</v>
      </c>
      <c r="E164" s="79"/>
      <c r="F164" s="79"/>
      <c r="G164" s="79"/>
      <c r="H164" s="79"/>
      <c r="I164" s="77"/>
      <c r="J164" s="79"/>
      <c r="K164" s="79"/>
      <c r="L164" s="79"/>
      <c r="M164" s="79"/>
      <c r="N164" s="77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>
      <c r="A165" s="82" t="s">
        <v>235</v>
      </c>
      <c r="B165" s="79" t="s">
        <v>991</v>
      </c>
      <c r="C165" s="83">
        <f>vlookup(A165,'House Floor Votes.1'!$C$9:$Y$498,22,FALSE)</f>
        <v>19</v>
      </c>
      <c r="D165" s="84">
        <f>vlookup(A165,'House Floor Votes.1'!$C$9:$Y$498,23,FALSE)</f>
        <v>0</v>
      </c>
      <c r="E165" s="79"/>
      <c r="F165" s="79"/>
      <c r="G165" s="79"/>
      <c r="H165" s="79"/>
      <c r="I165" s="77"/>
      <c r="J165" s="79"/>
      <c r="K165" s="79"/>
      <c r="L165" s="79"/>
      <c r="M165" s="79"/>
      <c r="N165" s="77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>
      <c r="A166" s="82" t="s">
        <v>208</v>
      </c>
      <c r="B166" s="79" t="s">
        <v>991</v>
      </c>
      <c r="C166" s="83">
        <f>vlookup(A166,'House Floor Votes.1'!$C$9:$Y$498,22,FALSE)</f>
        <v>18</v>
      </c>
      <c r="D166" s="84">
        <f>vlookup(A166,'House Floor Votes.1'!$C$9:$Y$498,23,FALSE)</f>
        <v>0</v>
      </c>
      <c r="E166" s="79"/>
      <c r="F166" s="79"/>
      <c r="G166" s="79"/>
      <c r="H166" s="79"/>
      <c r="I166" s="77"/>
      <c r="J166" s="79"/>
      <c r="K166" s="79"/>
      <c r="L166" s="79"/>
      <c r="M166" s="79"/>
      <c r="N166" s="77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>
      <c r="A167" s="82" t="s">
        <v>700</v>
      </c>
      <c r="B167" s="79" t="s">
        <v>991</v>
      </c>
      <c r="C167" s="83">
        <f>vlookup(A167,'House Floor Votes.1'!$C$9:$Y$498,22,FALSE)</f>
        <v>18</v>
      </c>
      <c r="D167" s="84">
        <f>vlookup(A167,'House Floor Votes.1'!$C$9:$Y$498,23,FALSE)</f>
        <v>0</v>
      </c>
      <c r="E167" s="79"/>
      <c r="F167" s="79"/>
      <c r="G167" s="79"/>
      <c r="H167" s="79"/>
      <c r="I167" s="77"/>
      <c r="J167" s="79"/>
      <c r="K167" s="79"/>
      <c r="L167" s="79"/>
      <c r="M167" s="79"/>
      <c r="N167" s="77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>
      <c r="A168" s="82" t="s">
        <v>225</v>
      </c>
      <c r="B168" s="79" t="s">
        <v>991</v>
      </c>
      <c r="C168" s="83">
        <f>vlookup(A168,'House Floor Votes.1'!$C$9:$Y$498,22,FALSE)</f>
        <v>18</v>
      </c>
      <c r="D168" s="84">
        <f>vlookup(A168,'House Floor Votes.1'!$C$9:$Y$498,23,FALSE)</f>
        <v>0</v>
      </c>
      <c r="E168" s="79"/>
      <c r="F168" s="79"/>
      <c r="G168" s="79"/>
      <c r="H168" s="79"/>
      <c r="I168" s="77"/>
      <c r="J168" s="79"/>
      <c r="K168" s="79"/>
      <c r="L168" s="79"/>
      <c r="M168" s="79"/>
      <c r="N168" s="77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>
      <c r="A169" s="82" t="s">
        <v>203</v>
      </c>
      <c r="B169" s="79" t="s">
        <v>991</v>
      </c>
      <c r="C169" s="83">
        <f>vlookup(A169,'House Floor Votes.1'!$C$9:$Y$498,22,FALSE)</f>
        <v>18</v>
      </c>
      <c r="D169" s="84">
        <f>vlookup(A169,'House Floor Votes.1'!$C$9:$Y$498,23,FALSE)</f>
        <v>0</v>
      </c>
      <c r="E169" s="79"/>
      <c r="F169" s="79"/>
      <c r="G169" s="79"/>
      <c r="H169" s="79"/>
      <c r="I169" s="77"/>
      <c r="J169" s="79"/>
      <c r="K169" s="79"/>
      <c r="L169" s="79"/>
      <c r="M169" s="79"/>
      <c r="N169" s="77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>
      <c r="A170" s="82" t="s">
        <v>548</v>
      </c>
      <c r="B170" s="79" t="s">
        <v>991</v>
      </c>
      <c r="C170" s="83">
        <f>vlookup(A170,'House Floor Votes.1'!$C$9:$Y$498,22,FALSE)</f>
        <v>18</v>
      </c>
      <c r="D170" s="84">
        <f>vlookup(A170,'House Floor Votes.1'!$C$9:$Y$498,23,FALSE)</f>
        <v>0</v>
      </c>
      <c r="E170" s="79"/>
      <c r="F170" s="79"/>
      <c r="G170" s="79"/>
      <c r="H170" s="79"/>
      <c r="I170" s="77"/>
      <c r="J170" s="79"/>
      <c r="K170" s="79"/>
      <c r="L170" s="79"/>
      <c r="M170" s="79"/>
      <c r="N170" s="77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>
      <c r="A171" s="82" t="s">
        <v>429</v>
      </c>
      <c r="B171" s="79" t="s">
        <v>991</v>
      </c>
      <c r="C171" s="83">
        <f>vlookup(A171,'House Floor Votes.1'!$C$9:$Y$498,22,FALSE)</f>
        <v>18</v>
      </c>
      <c r="D171" s="84">
        <f>vlookup(A171,'House Floor Votes.1'!$C$9:$Y$498,23,FALSE)</f>
        <v>1</v>
      </c>
      <c r="E171" s="79"/>
      <c r="F171" s="79"/>
      <c r="G171" s="79"/>
      <c r="H171" s="79"/>
      <c r="I171" s="77"/>
      <c r="J171" s="79"/>
      <c r="K171" s="79"/>
      <c r="L171" s="79"/>
      <c r="M171" s="79"/>
      <c r="N171" s="77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>
      <c r="A172" s="82" t="s">
        <v>604</v>
      </c>
      <c r="B172" s="79" t="s">
        <v>991</v>
      </c>
      <c r="C172" s="83">
        <f>vlookup(A172,'House Floor Votes.1'!$C$9:$Y$498,22,FALSE)</f>
        <v>18</v>
      </c>
      <c r="D172" s="84">
        <f>vlookup(A172,'House Floor Votes.1'!$C$9:$Y$498,23,FALSE)</f>
        <v>0</v>
      </c>
      <c r="E172" s="79"/>
      <c r="F172" s="79"/>
      <c r="G172" s="79"/>
      <c r="H172" s="79"/>
      <c r="I172" s="77"/>
      <c r="J172" s="79"/>
      <c r="K172" s="79"/>
      <c r="L172" s="79"/>
      <c r="M172" s="79"/>
      <c r="N172" s="77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>
      <c r="A173" s="82" t="s">
        <v>416</v>
      </c>
      <c r="B173" s="79" t="s">
        <v>991</v>
      </c>
      <c r="C173" s="83">
        <f>vlookup(A173,'House Floor Votes.1'!$C$9:$Y$498,22,FALSE)</f>
        <v>18</v>
      </c>
      <c r="D173" s="84">
        <f>vlookup(A173,'House Floor Votes.1'!$C$9:$Y$498,23,FALSE)</f>
        <v>0</v>
      </c>
      <c r="E173" s="79"/>
      <c r="F173" s="79"/>
      <c r="G173" s="79"/>
      <c r="H173" s="79"/>
      <c r="I173" s="77"/>
      <c r="J173" s="79"/>
      <c r="K173" s="79"/>
      <c r="L173" s="79"/>
      <c r="M173" s="79"/>
      <c r="N173" s="77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>
      <c r="A174" s="82" t="s">
        <v>749</v>
      </c>
      <c r="B174" s="79" t="s">
        <v>991</v>
      </c>
      <c r="C174" s="83">
        <f>vlookup(A174,'House Floor Votes.1'!$C$9:$Y$498,22,FALSE)</f>
        <v>18</v>
      </c>
      <c r="D174" s="84">
        <f>vlookup(A174,'House Floor Votes.1'!$C$9:$Y$498,23,FALSE)</f>
        <v>1</v>
      </c>
      <c r="E174" s="79"/>
      <c r="F174" s="79"/>
      <c r="G174" s="79"/>
      <c r="H174" s="79"/>
      <c r="I174" s="77"/>
      <c r="J174" s="79"/>
      <c r="K174" s="79"/>
      <c r="L174" s="79"/>
      <c r="M174" s="79"/>
      <c r="N174" s="77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>
      <c r="A175" s="82" t="s">
        <v>746</v>
      </c>
      <c r="B175" s="79" t="s">
        <v>991</v>
      </c>
      <c r="C175" s="83">
        <f>vlookup(A175,'House Floor Votes.1'!$C$9:$Y$498,22,FALSE)</f>
        <v>18</v>
      </c>
      <c r="D175" s="84">
        <f>vlookup(A175,'House Floor Votes.1'!$C$9:$Y$498,23,FALSE)</f>
        <v>0</v>
      </c>
      <c r="E175" s="79"/>
      <c r="F175" s="79"/>
      <c r="G175" s="79"/>
      <c r="H175" s="79"/>
      <c r="I175" s="77"/>
      <c r="J175" s="79"/>
      <c r="K175" s="79"/>
      <c r="L175" s="79"/>
      <c r="M175" s="79"/>
      <c r="N175" s="77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>
      <c r="A176" s="82" t="s">
        <v>681</v>
      </c>
      <c r="B176" s="79" t="s">
        <v>991</v>
      </c>
      <c r="C176" s="83">
        <f>vlookup(A176,'House Floor Votes.1'!$C$9:$Y$498,22,FALSE)</f>
        <v>18</v>
      </c>
      <c r="D176" s="84">
        <f>vlookup(A176,'House Floor Votes.1'!$C$9:$Y$498,23,FALSE)</f>
        <v>0</v>
      </c>
      <c r="E176" s="79"/>
      <c r="F176" s="79"/>
      <c r="G176" s="79"/>
      <c r="H176" s="79"/>
      <c r="I176" s="77"/>
      <c r="J176" s="79"/>
      <c r="K176" s="79"/>
      <c r="L176" s="79"/>
      <c r="M176" s="79"/>
      <c r="N176" s="77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>
      <c r="A177" s="82" t="s">
        <v>422</v>
      </c>
      <c r="B177" s="79" t="s">
        <v>991</v>
      </c>
      <c r="C177" s="83">
        <f>vlookup(A177,'House Floor Votes.1'!$C$9:$Y$498,22,FALSE)</f>
        <v>19</v>
      </c>
      <c r="D177" s="84">
        <f>vlookup(A177,'House Floor Votes.1'!$C$9:$Y$498,23,FALSE)</f>
        <v>0</v>
      </c>
      <c r="E177" s="79"/>
      <c r="F177" s="79"/>
      <c r="G177" s="79"/>
      <c r="H177" s="79"/>
      <c r="I177" s="77"/>
      <c r="J177" s="79"/>
      <c r="K177" s="79"/>
      <c r="L177" s="79"/>
      <c r="M177" s="79"/>
      <c r="N177" s="77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>
      <c r="A178" s="82" t="s">
        <v>566</v>
      </c>
      <c r="B178" s="79" t="s">
        <v>991</v>
      </c>
      <c r="C178" s="83">
        <f>vlookup(A178,'House Floor Votes.1'!$C$9:$Y$498,22,FALSE)</f>
        <v>17</v>
      </c>
      <c r="D178" s="84">
        <f>vlookup(A178,'House Floor Votes.1'!$C$9:$Y$498,23,FALSE)</f>
        <v>2</v>
      </c>
      <c r="E178" s="79"/>
      <c r="F178" s="79"/>
      <c r="G178" s="79"/>
      <c r="H178" s="79"/>
      <c r="I178" s="77"/>
      <c r="J178" s="79"/>
      <c r="K178" s="79"/>
      <c r="L178" s="79"/>
      <c r="M178" s="79"/>
      <c r="N178" s="77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>
      <c r="A179" s="82" t="s">
        <v>321</v>
      </c>
      <c r="B179" s="79" t="s">
        <v>991</v>
      </c>
      <c r="C179" s="83">
        <f>vlookup(A179,'House Floor Votes.1'!$C$9:$Y$498,22,FALSE)</f>
        <v>18</v>
      </c>
      <c r="D179" s="84">
        <f>vlookup(A179,'House Floor Votes.1'!$C$9:$Y$498,23,FALSE)</f>
        <v>0</v>
      </c>
      <c r="E179" s="79"/>
      <c r="F179" s="79"/>
      <c r="G179" s="79"/>
      <c r="H179" s="79"/>
      <c r="I179" s="77"/>
      <c r="J179" s="79"/>
      <c r="K179" s="79"/>
      <c r="L179" s="79"/>
      <c r="M179" s="79"/>
      <c r="N179" s="77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>
      <c r="A180" s="82" t="s">
        <v>541</v>
      </c>
      <c r="B180" s="79" t="s">
        <v>991</v>
      </c>
      <c r="C180" s="83">
        <f>vlookup(A180,'House Floor Votes.1'!$C$9:$Y$498,22,FALSE)</f>
        <v>19</v>
      </c>
      <c r="D180" s="84">
        <f>vlookup(A180,'House Floor Votes.1'!$C$9:$Y$498,23,FALSE)</f>
        <v>0</v>
      </c>
      <c r="E180" s="79"/>
      <c r="F180" s="79"/>
      <c r="G180" s="79"/>
      <c r="H180" s="79"/>
      <c r="I180" s="77"/>
      <c r="J180" s="79"/>
      <c r="K180" s="79"/>
      <c r="L180" s="79"/>
      <c r="M180" s="79"/>
      <c r="N180" s="77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>
      <c r="A181" s="82" t="s">
        <v>430</v>
      </c>
      <c r="B181" s="79" t="s">
        <v>991</v>
      </c>
      <c r="C181" s="83">
        <f>vlookup(A181,'House Floor Votes.1'!$C$9:$Y$498,22,FALSE)</f>
        <v>18</v>
      </c>
      <c r="D181" s="84">
        <f>vlookup(A181,'House Floor Votes.1'!$C$9:$Y$498,23,FALSE)</f>
        <v>1</v>
      </c>
      <c r="E181" s="79"/>
      <c r="F181" s="79"/>
      <c r="G181" s="79"/>
      <c r="H181" s="79"/>
      <c r="I181" s="77"/>
      <c r="J181" s="79"/>
      <c r="K181" s="79"/>
      <c r="L181" s="79"/>
      <c r="M181" s="79"/>
      <c r="N181" s="77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>
      <c r="A182" s="82" t="s">
        <v>667</v>
      </c>
      <c r="B182" s="79" t="s">
        <v>991</v>
      </c>
      <c r="C182" s="83">
        <f>vlookup(A182,'House Floor Votes.1'!$C$9:$Y$498,22,FALSE)</f>
        <v>18</v>
      </c>
      <c r="D182" s="84">
        <f>vlookup(A182,'House Floor Votes.1'!$C$9:$Y$498,23,FALSE)</f>
        <v>0</v>
      </c>
      <c r="E182" s="79"/>
      <c r="F182" s="79"/>
      <c r="G182" s="79"/>
      <c r="H182" s="79"/>
      <c r="I182" s="77"/>
      <c r="J182" s="79"/>
      <c r="K182" s="79"/>
      <c r="L182" s="79"/>
      <c r="M182" s="79"/>
      <c r="N182" s="77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>
      <c r="A183" s="82" t="s">
        <v>554</v>
      </c>
      <c r="B183" s="79" t="s">
        <v>991</v>
      </c>
      <c r="C183" s="83">
        <f>vlookup(A183,'House Floor Votes.1'!$C$9:$Y$498,22,FALSE)</f>
        <v>18</v>
      </c>
      <c r="D183" s="84">
        <f>vlookup(A183,'House Floor Votes.1'!$C$9:$Y$498,23,FALSE)</f>
        <v>0</v>
      </c>
      <c r="E183" s="79"/>
      <c r="F183" s="79"/>
      <c r="G183" s="79"/>
      <c r="H183" s="79"/>
      <c r="I183" s="77"/>
      <c r="J183" s="79"/>
      <c r="K183" s="79"/>
      <c r="L183" s="79"/>
      <c r="M183" s="79"/>
      <c r="N183" s="77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>
      <c r="A184" s="82" t="s">
        <v>621</v>
      </c>
      <c r="B184" s="79" t="s">
        <v>991</v>
      </c>
      <c r="C184" s="83">
        <f>vlookup(A184,'House Floor Votes.1'!$C$9:$Y$498,22,FALSE)</f>
        <v>19</v>
      </c>
      <c r="D184" s="84">
        <f>vlookup(A184,'House Floor Votes.1'!$C$9:$Y$498,23,FALSE)</f>
        <v>0</v>
      </c>
      <c r="E184" s="79"/>
      <c r="F184" s="79"/>
      <c r="G184" s="79"/>
      <c r="H184" s="79"/>
      <c r="I184" s="77"/>
      <c r="J184" s="79"/>
      <c r="K184" s="79"/>
      <c r="L184" s="79"/>
      <c r="M184" s="79"/>
      <c r="N184" s="77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>
      <c r="A185" s="82" t="s">
        <v>597</v>
      </c>
      <c r="B185" s="79" t="s">
        <v>991</v>
      </c>
      <c r="C185" s="83">
        <f>vlookup(A185,'House Floor Votes.1'!$C$9:$Y$498,22,FALSE)</f>
        <v>17</v>
      </c>
      <c r="D185" s="84">
        <f>vlookup(A185,'House Floor Votes.1'!$C$9:$Y$498,23,FALSE)</f>
        <v>2</v>
      </c>
      <c r="E185" s="79"/>
      <c r="F185" s="79"/>
      <c r="G185" s="79"/>
      <c r="H185" s="79"/>
      <c r="I185" s="77"/>
      <c r="J185" s="79"/>
      <c r="K185" s="79"/>
      <c r="L185" s="79"/>
      <c r="M185" s="79"/>
      <c r="N185" s="77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>
      <c r="A186" s="82" t="s">
        <v>601</v>
      </c>
      <c r="B186" s="79" t="s">
        <v>991</v>
      </c>
      <c r="C186" s="83">
        <f>vlookup(A186,'House Floor Votes.1'!$C$9:$Y$498,22,FALSE)</f>
        <v>18</v>
      </c>
      <c r="D186" s="84">
        <f>vlookup(A186,'House Floor Votes.1'!$C$9:$Y$498,23,FALSE)</f>
        <v>0</v>
      </c>
      <c r="E186" s="79"/>
      <c r="F186" s="79"/>
      <c r="G186" s="79"/>
      <c r="H186" s="79"/>
      <c r="I186" s="77"/>
      <c r="J186" s="79"/>
      <c r="K186" s="79"/>
      <c r="L186" s="79"/>
      <c r="M186" s="79"/>
      <c r="N186" s="77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>
      <c r="A187" s="82" t="s">
        <v>695</v>
      </c>
      <c r="B187" s="79" t="s">
        <v>991</v>
      </c>
      <c r="C187" s="83">
        <f>vlookup(A187,'House Floor Votes.1'!$C$9:$Y$498,22,FALSE)</f>
        <v>18</v>
      </c>
      <c r="D187" s="84">
        <f>vlookup(A187,'House Floor Votes.1'!$C$9:$Y$498,23,FALSE)</f>
        <v>0</v>
      </c>
      <c r="E187" s="79"/>
      <c r="F187" s="79"/>
      <c r="G187" s="79"/>
      <c r="H187" s="79"/>
      <c r="I187" s="77"/>
      <c r="J187" s="79"/>
      <c r="K187" s="79"/>
      <c r="L187" s="79"/>
      <c r="M187" s="79"/>
      <c r="N187" s="77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>
      <c r="A188" s="82" t="s">
        <v>685</v>
      </c>
      <c r="B188" s="79" t="s">
        <v>991</v>
      </c>
      <c r="C188" s="83">
        <f>vlookup(A188,'House Floor Votes.1'!$C$9:$Y$498,22,FALSE)</f>
        <v>19</v>
      </c>
      <c r="D188" s="84">
        <f>vlookup(A188,'House Floor Votes.1'!$C$9:$Y$498,23,FALSE)</f>
        <v>0</v>
      </c>
      <c r="E188" s="79"/>
      <c r="F188" s="79"/>
      <c r="G188" s="79"/>
      <c r="H188" s="79"/>
      <c r="I188" s="77"/>
      <c r="J188" s="79"/>
      <c r="K188" s="79"/>
      <c r="L188" s="79"/>
      <c r="M188" s="79"/>
      <c r="N188" s="77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>
      <c r="A189" s="82" t="s">
        <v>483</v>
      </c>
      <c r="B189" s="79" t="s">
        <v>991</v>
      </c>
      <c r="C189" s="83">
        <f>vlookup(A189,'House Floor Votes.1'!$C$9:$Y$498,22,FALSE)</f>
        <v>18</v>
      </c>
      <c r="D189" s="84">
        <f>vlookup(A189,'House Floor Votes.1'!$C$9:$Y$498,23,FALSE)</f>
        <v>0</v>
      </c>
      <c r="E189" s="79"/>
      <c r="F189" s="79"/>
      <c r="G189" s="79"/>
      <c r="H189" s="79"/>
      <c r="I189" s="77"/>
      <c r="J189" s="79"/>
      <c r="K189" s="79"/>
      <c r="L189" s="79"/>
      <c r="M189" s="79"/>
      <c r="N189" s="77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>
      <c r="A190" s="82" t="s">
        <v>428</v>
      </c>
      <c r="B190" s="79" t="s">
        <v>991</v>
      </c>
      <c r="C190" s="83">
        <f>vlookup(A190,'House Floor Votes.1'!$C$9:$Y$498,22,FALSE)</f>
        <v>18</v>
      </c>
      <c r="D190" s="84">
        <f>vlookup(A190,'House Floor Votes.1'!$C$9:$Y$498,23,FALSE)</f>
        <v>1</v>
      </c>
      <c r="E190" s="79"/>
      <c r="F190" s="79"/>
      <c r="G190" s="79"/>
      <c r="H190" s="79"/>
      <c r="I190" s="77"/>
      <c r="J190" s="79"/>
      <c r="K190" s="79"/>
      <c r="L190" s="79"/>
      <c r="M190" s="79"/>
      <c r="N190" s="77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>
      <c r="A191" s="82" t="s">
        <v>614</v>
      </c>
      <c r="B191" s="79" t="s">
        <v>991</v>
      </c>
      <c r="C191" s="83">
        <f>vlookup(A191,'House Floor Votes.1'!$C$9:$Y$498,22,FALSE)</f>
        <v>18</v>
      </c>
      <c r="D191" s="84">
        <f>vlookup(A191,'House Floor Votes.1'!$C$9:$Y$498,23,FALSE)</f>
        <v>0</v>
      </c>
      <c r="E191" s="79"/>
      <c r="F191" s="79"/>
      <c r="G191" s="79"/>
      <c r="H191" s="79"/>
      <c r="I191" s="77"/>
      <c r="J191" s="79"/>
      <c r="K191" s="79"/>
      <c r="L191" s="79"/>
      <c r="M191" s="79"/>
      <c r="N191" s="77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>
      <c r="A192" s="82" t="s">
        <v>634</v>
      </c>
      <c r="B192" s="79" t="s">
        <v>991</v>
      </c>
      <c r="C192" s="83">
        <f>vlookup(A192,'House Floor Votes.1'!$C$9:$Y$498,22,FALSE)</f>
        <v>18</v>
      </c>
      <c r="D192" s="84">
        <f>vlookup(A192,'House Floor Votes.1'!$C$9:$Y$498,23,FALSE)</f>
        <v>0</v>
      </c>
      <c r="E192" s="79"/>
      <c r="F192" s="79"/>
      <c r="G192" s="79"/>
      <c r="H192" s="79"/>
      <c r="I192" s="77"/>
      <c r="J192" s="79"/>
      <c r="K192" s="79"/>
      <c r="L192" s="79"/>
      <c r="M192" s="79"/>
      <c r="N192" s="77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>
      <c r="A193" s="82" t="s">
        <v>682</v>
      </c>
      <c r="B193" s="79" t="s">
        <v>991</v>
      </c>
      <c r="C193" s="83">
        <f>vlookup(A193,'House Floor Votes.1'!$C$9:$Y$498,22,FALSE)</f>
        <v>19</v>
      </c>
      <c r="D193" s="84">
        <f>vlookup(A193,'House Floor Votes.1'!$C$9:$Y$498,23,FALSE)</f>
        <v>0</v>
      </c>
      <c r="E193" s="79"/>
      <c r="F193" s="79"/>
      <c r="G193" s="79"/>
      <c r="H193" s="79"/>
      <c r="I193" s="77"/>
      <c r="J193" s="79"/>
      <c r="K193" s="79"/>
      <c r="L193" s="79"/>
      <c r="M193" s="79"/>
      <c r="N193" s="77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>
      <c r="A194" s="82" t="s">
        <v>665</v>
      </c>
      <c r="B194" s="79" t="s">
        <v>991</v>
      </c>
      <c r="C194" s="83">
        <f>vlookup(A194,'House Floor Votes.1'!$C$9:$Y$498,22,FALSE)</f>
        <v>19</v>
      </c>
      <c r="D194" s="84">
        <f>vlookup(A194,'House Floor Votes.1'!$C$9:$Y$498,23,FALSE)</f>
        <v>0</v>
      </c>
      <c r="E194" s="79"/>
      <c r="F194" s="79"/>
      <c r="G194" s="79"/>
      <c r="H194" s="79"/>
      <c r="I194" s="77"/>
      <c r="J194" s="79"/>
      <c r="K194" s="79"/>
      <c r="L194" s="79"/>
      <c r="M194" s="79"/>
      <c r="N194" s="77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>
      <c r="A195" s="82" t="s">
        <v>708</v>
      </c>
      <c r="B195" s="79" t="s">
        <v>991</v>
      </c>
      <c r="C195" s="83">
        <f>vlookup(A195,'House Floor Votes.1'!$C$9:$Y$498,22,FALSE)</f>
        <v>18</v>
      </c>
      <c r="D195" s="84">
        <f>vlookup(A195,'House Floor Votes.1'!$C$9:$Y$498,23,FALSE)</f>
        <v>0</v>
      </c>
      <c r="E195" s="79"/>
      <c r="F195" s="79"/>
      <c r="G195" s="79"/>
      <c r="H195" s="79"/>
      <c r="I195" s="77"/>
      <c r="J195" s="79"/>
      <c r="K195" s="79"/>
      <c r="L195" s="79"/>
      <c r="M195" s="79"/>
      <c r="N195" s="77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>
      <c r="A196" s="82" t="s">
        <v>318</v>
      </c>
      <c r="B196" s="79" t="s">
        <v>991</v>
      </c>
      <c r="C196" s="83">
        <f>vlookup(A196,'House Floor Votes.1'!$C$9:$Y$498,22,FALSE)</f>
        <v>18</v>
      </c>
      <c r="D196" s="84">
        <f>vlookup(A196,'House Floor Votes.1'!$C$9:$Y$498,23,FALSE)</f>
        <v>1</v>
      </c>
      <c r="E196" s="79"/>
      <c r="F196" s="79"/>
      <c r="G196" s="79"/>
      <c r="H196" s="79"/>
      <c r="I196" s="77"/>
      <c r="J196" s="79"/>
      <c r="K196" s="79"/>
      <c r="L196" s="79"/>
      <c r="M196" s="79"/>
      <c r="N196" s="77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>
      <c r="A197" s="82" t="s">
        <v>735</v>
      </c>
      <c r="B197" s="79" t="s">
        <v>991</v>
      </c>
      <c r="C197" s="83">
        <f>vlookup(A197,'House Floor Votes.1'!$C$9:$Y$498,22,FALSE)</f>
        <v>18</v>
      </c>
      <c r="D197" s="84">
        <f>vlookup(A197,'House Floor Votes.1'!$C$9:$Y$498,23,FALSE)</f>
        <v>0</v>
      </c>
      <c r="E197" s="79"/>
      <c r="F197" s="79"/>
      <c r="G197" s="79"/>
      <c r="H197" s="79"/>
      <c r="I197" s="77"/>
      <c r="J197" s="79"/>
      <c r="K197" s="79"/>
      <c r="L197" s="79"/>
      <c r="M197" s="79"/>
      <c r="N197" s="77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>
      <c r="A198" s="41" t="s">
        <v>628</v>
      </c>
      <c r="B198" s="79" t="s">
        <v>991</v>
      </c>
      <c r="C198" s="83">
        <f>vlookup(A198,'House Floor Votes.1'!$C$9:$Y$498,22,FALSE)</f>
        <v>19</v>
      </c>
      <c r="D198" s="84">
        <f>vlookup(A198,'House Floor Votes.1'!$C$9:$Y$498,23,FALSE)</f>
        <v>0</v>
      </c>
      <c r="E198" s="79"/>
      <c r="F198" s="79"/>
      <c r="G198" s="79"/>
      <c r="H198" s="79"/>
      <c r="I198" s="77"/>
      <c r="J198" s="79"/>
      <c r="K198" s="79"/>
      <c r="L198" s="79"/>
      <c r="M198" s="79"/>
      <c r="N198" s="77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>
      <c r="A199" s="82" t="s">
        <v>650</v>
      </c>
      <c r="B199" s="79" t="s">
        <v>991</v>
      </c>
      <c r="C199" s="83">
        <f>vlookup(A199,'House Floor Votes.1'!$C$9:$Y$498,22,FALSE)</f>
        <v>18</v>
      </c>
      <c r="D199" s="84">
        <f>vlookup(A199,'House Floor Votes.1'!$C$9:$Y$498,23,FALSE)</f>
        <v>1</v>
      </c>
      <c r="E199" s="79"/>
      <c r="F199" s="79"/>
      <c r="G199" s="79"/>
      <c r="H199" s="79"/>
      <c r="I199" s="77"/>
      <c r="J199" s="79"/>
      <c r="K199" s="79"/>
      <c r="L199" s="79"/>
      <c r="M199" s="79"/>
      <c r="N199" s="77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>
      <c r="A200" s="82" t="s">
        <v>449</v>
      </c>
      <c r="B200" s="79" t="s">
        <v>991</v>
      </c>
      <c r="C200" s="83">
        <f>vlookup(A200,'House Floor Votes.1'!$C$9:$Y$498,22,FALSE)</f>
        <v>18</v>
      </c>
      <c r="D200" s="84">
        <f>vlookup(A200,'House Floor Votes.1'!$C$9:$Y$498,23,FALSE)</f>
        <v>0</v>
      </c>
      <c r="E200" s="79"/>
      <c r="F200" s="79"/>
      <c r="G200" s="79"/>
      <c r="H200" s="79"/>
      <c r="I200" s="77"/>
      <c r="J200" s="79"/>
      <c r="K200" s="79"/>
      <c r="L200" s="79"/>
      <c r="M200" s="79"/>
      <c r="N200" s="77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>
      <c r="A201" s="82" t="s">
        <v>727</v>
      </c>
      <c r="B201" s="79" t="s">
        <v>991</v>
      </c>
      <c r="C201" s="83">
        <f>vlookup(A201,'House Floor Votes.1'!$C$9:$Y$498,22,FALSE)</f>
        <v>19</v>
      </c>
      <c r="D201" s="84">
        <f>vlookup(A201,'House Floor Votes.1'!$C$9:$Y$498,23,FALSE)</f>
        <v>0</v>
      </c>
      <c r="E201" s="79"/>
      <c r="F201" s="79"/>
      <c r="G201" s="79"/>
      <c r="H201" s="79"/>
      <c r="I201" s="77"/>
      <c r="J201" s="79"/>
      <c r="K201" s="79"/>
      <c r="L201" s="79"/>
      <c r="M201" s="79"/>
      <c r="N201" s="77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>
      <c r="A202" s="82" t="s">
        <v>649</v>
      </c>
      <c r="B202" s="79" t="s">
        <v>991</v>
      </c>
      <c r="C202" s="83">
        <f>vlookup(A202,'House Floor Votes.1'!$C$9:$Y$498,22,FALSE)</f>
        <v>18</v>
      </c>
      <c r="D202" s="84">
        <f>vlookup(A202,'House Floor Votes.1'!$C$9:$Y$498,23,FALSE)</f>
        <v>0</v>
      </c>
      <c r="E202" s="79"/>
      <c r="F202" s="79"/>
      <c r="G202" s="79"/>
      <c r="H202" s="79"/>
      <c r="I202" s="77"/>
      <c r="J202" s="79"/>
      <c r="K202" s="79"/>
      <c r="L202" s="79"/>
      <c r="M202" s="79"/>
      <c r="N202" s="77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>
      <c r="A203" s="82" t="s">
        <v>547</v>
      </c>
      <c r="B203" s="79" t="s">
        <v>991</v>
      </c>
      <c r="C203" s="83">
        <f>vlookup(A203,'House Floor Votes.1'!$C$9:$Y$498,22,FALSE)</f>
        <v>18</v>
      </c>
      <c r="D203" s="84">
        <f>vlookup(A203,'House Floor Votes.1'!$C$9:$Y$498,23,FALSE)</f>
        <v>0</v>
      </c>
      <c r="E203" s="79"/>
      <c r="F203" s="79"/>
      <c r="G203" s="79"/>
      <c r="H203" s="79"/>
      <c r="I203" s="77"/>
      <c r="J203" s="79"/>
      <c r="K203" s="79"/>
      <c r="L203" s="79"/>
      <c r="M203" s="79"/>
      <c r="N203" s="77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>
      <c r="A204" s="82" t="s">
        <v>687</v>
      </c>
      <c r="B204" s="79" t="s">
        <v>991</v>
      </c>
      <c r="C204" s="83">
        <f>vlookup(A204,'House Floor Votes.1'!$C$9:$Y$498,22,FALSE)</f>
        <v>18</v>
      </c>
      <c r="D204" s="84">
        <f>vlookup(A204,'House Floor Votes.1'!$C$9:$Y$498,23,FALSE)</f>
        <v>0</v>
      </c>
      <c r="E204" s="79"/>
      <c r="F204" s="79"/>
      <c r="G204" s="79"/>
      <c r="H204" s="79"/>
      <c r="I204" s="77"/>
      <c r="J204" s="79"/>
      <c r="K204" s="79"/>
      <c r="L204" s="79"/>
      <c r="M204" s="79"/>
      <c r="N204" s="77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>
      <c r="A205" s="82" t="s">
        <v>636</v>
      </c>
      <c r="B205" s="79" t="s">
        <v>991</v>
      </c>
      <c r="C205" s="83">
        <f>vlookup(A205,'House Floor Votes.1'!$C$9:$Y$498,22,FALSE)</f>
        <v>18</v>
      </c>
      <c r="D205" s="84">
        <f>vlookup(A205,'House Floor Votes.1'!$C$9:$Y$498,23,FALSE)</f>
        <v>1</v>
      </c>
      <c r="E205" s="79"/>
      <c r="F205" s="79"/>
      <c r="G205" s="79"/>
      <c r="H205" s="79"/>
      <c r="I205" s="77"/>
      <c r="J205" s="79"/>
      <c r="K205" s="79"/>
      <c r="L205" s="79"/>
      <c r="M205" s="79"/>
      <c r="N205" s="77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>
      <c r="A206" s="82" t="s">
        <v>542</v>
      </c>
      <c r="B206" s="79" t="s">
        <v>991</v>
      </c>
      <c r="C206" s="83">
        <f>vlookup(A206,'House Floor Votes.1'!$C$9:$Y$498,22,FALSE)</f>
        <v>18</v>
      </c>
      <c r="D206" s="84">
        <f>vlookup(A206,'House Floor Votes.1'!$C$9:$Y$498,23,FALSE)</f>
        <v>0</v>
      </c>
      <c r="E206" s="79"/>
      <c r="F206" s="79"/>
      <c r="G206" s="79"/>
      <c r="H206" s="79"/>
      <c r="I206" s="77"/>
      <c r="J206" s="79"/>
      <c r="K206" s="79"/>
      <c r="L206" s="79"/>
      <c r="M206" s="79"/>
      <c r="N206" s="77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>
      <c r="A207" s="82" t="s">
        <v>686</v>
      </c>
      <c r="B207" s="79" t="s">
        <v>991</v>
      </c>
      <c r="C207" s="83">
        <f>vlookup(A207,'House Floor Votes.1'!$C$9:$Y$498,22,FALSE)</f>
        <v>18</v>
      </c>
      <c r="D207" s="84">
        <f>vlookup(A207,'House Floor Votes.1'!$C$9:$Y$498,23,FALSE)</f>
        <v>1</v>
      </c>
      <c r="E207" s="79"/>
      <c r="F207" s="79"/>
      <c r="G207" s="79"/>
      <c r="H207" s="79"/>
      <c r="I207" s="77"/>
      <c r="J207" s="79"/>
      <c r="K207" s="79"/>
      <c r="L207" s="79"/>
      <c r="M207" s="79"/>
      <c r="N207" s="77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>
      <c r="A208" s="82" t="s">
        <v>420</v>
      </c>
      <c r="B208" s="79" t="s">
        <v>991</v>
      </c>
      <c r="C208" s="83">
        <f>vlookup(A208,'House Floor Votes.1'!$C$9:$Y$498,22,FALSE)</f>
        <v>17</v>
      </c>
      <c r="D208" s="84">
        <f>vlookup(A208,'House Floor Votes.1'!$C$9:$Y$498,23,FALSE)</f>
        <v>0</v>
      </c>
      <c r="E208" s="79"/>
      <c r="F208" s="79"/>
      <c r="G208" s="79"/>
      <c r="H208" s="79"/>
      <c r="I208" s="77"/>
      <c r="J208" s="79"/>
      <c r="K208" s="79"/>
      <c r="L208" s="79"/>
      <c r="M208" s="79"/>
      <c r="N208" s="77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>
      <c r="A209" s="82" t="s">
        <v>239</v>
      </c>
      <c r="B209" s="79" t="s">
        <v>991</v>
      </c>
      <c r="C209" s="83">
        <f>vlookup(A209,'House Floor Votes.1'!$C$9:$Y$498,22,FALSE)</f>
        <v>18</v>
      </c>
      <c r="D209" s="84">
        <f>vlookup(A209,'House Floor Votes.1'!$C$9:$Y$498,23,FALSE)</f>
        <v>0</v>
      </c>
      <c r="E209" s="79"/>
      <c r="F209" s="79"/>
      <c r="G209" s="79"/>
      <c r="H209" s="79"/>
      <c r="I209" s="77"/>
      <c r="J209" s="79"/>
      <c r="K209" s="79"/>
      <c r="L209" s="79"/>
      <c r="M209" s="79"/>
      <c r="N209" s="77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>
      <c r="A210" s="82" t="s">
        <v>653</v>
      </c>
      <c r="B210" s="79" t="s">
        <v>991</v>
      </c>
      <c r="C210" s="83">
        <f>vlookup(A210,'House Floor Votes.1'!$C$9:$Y$498,22,FALSE)</f>
        <v>17</v>
      </c>
      <c r="D210" s="84">
        <f>vlookup(A210,'House Floor Votes.1'!$C$9:$Y$498,23,FALSE)</f>
        <v>0</v>
      </c>
      <c r="E210" s="79"/>
      <c r="F210" s="79"/>
      <c r="G210" s="79"/>
      <c r="H210" s="79"/>
      <c r="I210" s="77"/>
      <c r="J210" s="79"/>
      <c r="K210" s="79"/>
      <c r="L210" s="79"/>
      <c r="M210" s="79"/>
      <c r="N210" s="77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>
      <c r="A211" s="82" t="s">
        <v>343</v>
      </c>
      <c r="B211" s="79" t="s">
        <v>991</v>
      </c>
      <c r="C211" s="83">
        <f>vlookup(A211,'House Floor Votes.1'!$C$9:$Y$498,22,FALSE)</f>
        <v>18</v>
      </c>
      <c r="D211" s="84">
        <f>vlookup(A211,'House Floor Votes.1'!$C$9:$Y$498,23,FALSE)</f>
        <v>1</v>
      </c>
      <c r="E211" s="79"/>
      <c r="F211" s="79"/>
      <c r="G211" s="79"/>
      <c r="H211" s="79"/>
      <c r="I211" s="77"/>
      <c r="J211" s="79"/>
      <c r="K211" s="79"/>
      <c r="L211" s="79"/>
      <c r="M211" s="79"/>
      <c r="N211" s="77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>
      <c r="A212" s="82" t="s">
        <v>672</v>
      </c>
      <c r="B212" s="79" t="s">
        <v>991</v>
      </c>
      <c r="C212" s="83">
        <f>vlookup(A212,'House Floor Votes.1'!$C$9:$Y$498,22,FALSE)</f>
        <v>18</v>
      </c>
      <c r="D212" s="84">
        <f>vlookup(A212,'House Floor Votes.1'!$C$9:$Y$498,23,FALSE)</f>
        <v>0</v>
      </c>
      <c r="E212" s="79"/>
      <c r="F212" s="79"/>
      <c r="G212" s="79"/>
      <c r="H212" s="79"/>
      <c r="I212" s="77"/>
      <c r="J212" s="79"/>
      <c r="K212" s="79"/>
      <c r="L212" s="79"/>
      <c r="M212" s="79"/>
      <c r="N212" s="77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>
      <c r="A213" s="82" t="s">
        <v>668</v>
      </c>
      <c r="B213" s="79" t="s">
        <v>991</v>
      </c>
      <c r="C213" s="83">
        <f>vlookup(A213,'House Floor Votes.1'!$C$9:$Y$498,22,FALSE)</f>
        <v>19</v>
      </c>
      <c r="D213" s="84">
        <f>vlookup(A213,'House Floor Votes.1'!$C$9:$Y$498,23,FALSE)</f>
        <v>0</v>
      </c>
      <c r="E213" s="79"/>
      <c r="F213" s="79"/>
      <c r="G213" s="79"/>
      <c r="H213" s="79"/>
      <c r="I213" s="77"/>
      <c r="J213" s="79"/>
      <c r="K213" s="79"/>
      <c r="L213" s="79"/>
      <c r="M213" s="79"/>
      <c r="N213" s="77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>
      <c r="A214" s="82" t="s">
        <v>706</v>
      </c>
      <c r="B214" s="79" t="s">
        <v>991</v>
      </c>
      <c r="C214" s="83">
        <f>vlookup(A214,'House Floor Votes.1'!$C$9:$Y$498,22,FALSE)</f>
        <v>17</v>
      </c>
      <c r="D214" s="84">
        <f>vlookup(A214,'House Floor Votes.1'!$C$9:$Y$498,23,FALSE)</f>
        <v>0</v>
      </c>
      <c r="E214" s="79"/>
      <c r="F214" s="79"/>
      <c r="G214" s="79"/>
      <c r="H214" s="79"/>
      <c r="I214" s="77"/>
      <c r="J214" s="79"/>
      <c r="K214" s="79"/>
      <c r="L214" s="79"/>
      <c r="M214" s="79"/>
      <c r="N214" s="77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>
      <c r="A215" s="82" t="s">
        <v>226</v>
      </c>
      <c r="B215" s="79" t="s">
        <v>991</v>
      </c>
      <c r="C215" s="83">
        <f>vlookup(A215,'House Floor Votes.1'!$C$9:$Y$498,22,FALSE)</f>
        <v>17</v>
      </c>
      <c r="D215" s="84">
        <f>vlookup(A215,'House Floor Votes.1'!$C$9:$Y$498,23,FALSE)</f>
        <v>0</v>
      </c>
      <c r="E215" s="79"/>
      <c r="F215" s="79"/>
      <c r="G215" s="79"/>
      <c r="H215" s="79"/>
      <c r="I215" s="77"/>
      <c r="J215" s="79"/>
      <c r="K215" s="79"/>
      <c r="L215" s="79"/>
      <c r="M215" s="79"/>
      <c r="N215" s="77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>
      <c r="A216" s="82" t="s">
        <v>677</v>
      </c>
      <c r="B216" s="79" t="s">
        <v>991</v>
      </c>
      <c r="C216" s="83">
        <f>vlookup(A216,'House Floor Votes.1'!$C$9:$Y$498,22,FALSE)</f>
        <v>16</v>
      </c>
      <c r="D216" s="84">
        <f>vlookup(A216,'House Floor Votes.1'!$C$9:$Y$498,23,FALSE)</f>
        <v>2</v>
      </c>
      <c r="E216" s="79"/>
      <c r="F216" s="79"/>
      <c r="G216" s="79"/>
      <c r="H216" s="79"/>
      <c r="I216" s="77"/>
      <c r="J216" s="79"/>
      <c r="K216" s="79"/>
      <c r="L216" s="79"/>
      <c r="M216" s="79"/>
      <c r="N216" s="77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>
      <c r="A217" s="82" t="s">
        <v>707</v>
      </c>
      <c r="B217" s="79" t="s">
        <v>991</v>
      </c>
      <c r="C217" s="83">
        <f>vlookup(A217,'House Floor Votes.1'!$C$9:$Y$498,22,FALSE)</f>
        <v>17</v>
      </c>
      <c r="D217" s="84">
        <f>vlookup(A217,'House Floor Votes.1'!$C$9:$Y$498,23,FALSE)</f>
        <v>0</v>
      </c>
      <c r="E217" s="79"/>
      <c r="F217" s="79"/>
      <c r="G217" s="79"/>
      <c r="H217" s="79"/>
      <c r="I217" s="77"/>
      <c r="J217" s="79"/>
      <c r="K217" s="79"/>
      <c r="L217" s="79"/>
      <c r="M217" s="79"/>
      <c r="N217" s="77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>
      <c r="A218" s="82" t="s">
        <v>704</v>
      </c>
      <c r="B218" s="79" t="s">
        <v>991</v>
      </c>
      <c r="C218" s="83">
        <f>vlookup(A218,'House Floor Votes.1'!$C$9:$Y$498,22,FALSE)</f>
        <v>16</v>
      </c>
      <c r="D218" s="84">
        <f>vlookup(A218,'House Floor Votes.1'!$C$9:$Y$498,23,FALSE)</f>
        <v>0</v>
      </c>
      <c r="E218" s="79"/>
      <c r="F218" s="79"/>
      <c r="G218" s="79"/>
      <c r="H218" s="79"/>
      <c r="I218" s="77"/>
      <c r="J218" s="79"/>
      <c r="K218" s="79"/>
      <c r="L218" s="79"/>
      <c r="M218" s="79"/>
      <c r="N218" s="77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>
      <c r="A219" s="82" t="s">
        <v>213</v>
      </c>
      <c r="B219" s="79" t="s">
        <v>991</v>
      </c>
      <c r="C219" s="83">
        <f>vlookup(A219,'House Floor Votes.1'!$C$9:$Y$498,22,FALSE)</f>
        <v>18</v>
      </c>
      <c r="D219" s="84">
        <f>vlookup(A219,'House Floor Votes.1'!$C$9:$Y$498,23,FALSE)</f>
        <v>0</v>
      </c>
      <c r="E219" s="79"/>
      <c r="F219" s="79"/>
      <c r="G219" s="79"/>
      <c r="H219" s="79"/>
      <c r="I219" s="77"/>
      <c r="J219" s="79"/>
      <c r="K219" s="79"/>
      <c r="L219" s="79"/>
      <c r="M219" s="79"/>
      <c r="N219" s="77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>
      <c r="A220" s="82" t="s">
        <v>450</v>
      </c>
      <c r="B220" s="79" t="s">
        <v>991</v>
      </c>
      <c r="C220" s="83">
        <f>vlookup(A220,'House Floor Votes.1'!$C$9:$Y$498,22,FALSE)</f>
        <v>18</v>
      </c>
      <c r="D220" s="84">
        <f>vlookup(A220,'House Floor Votes.1'!$C$9:$Y$498,23,FALSE)</f>
        <v>0</v>
      </c>
      <c r="E220" s="79"/>
      <c r="F220" s="79"/>
      <c r="G220" s="79"/>
      <c r="H220" s="79"/>
      <c r="I220" s="77"/>
      <c r="J220" s="79"/>
      <c r="K220" s="79"/>
      <c r="L220" s="79"/>
      <c r="M220" s="79"/>
      <c r="N220" s="77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>
      <c r="A221" s="82" t="s">
        <v>320</v>
      </c>
      <c r="B221" s="79" t="s">
        <v>991</v>
      </c>
      <c r="C221" s="83">
        <f>vlookup(A221,'House Floor Votes.1'!$C$9:$Y$498,22,FALSE)</f>
        <v>16</v>
      </c>
      <c r="D221" s="84">
        <f>vlookup(A221,'House Floor Votes.1'!$C$9:$Y$498,23,FALSE)</f>
        <v>0</v>
      </c>
      <c r="E221" s="79"/>
      <c r="F221" s="79"/>
      <c r="G221" s="79"/>
      <c r="H221" s="79"/>
      <c r="I221" s="77"/>
      <c r="J221" s="79"/>
      <c r="K221" s="79"/>
      <c r="L221" s="79"/>
      <c r="M221" s="79"/>
      <c r="N221" s="77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>
      <c r="A222" s="82" t="s">
        <v>679</v>
      </c>
      <c r="B222" s="79" t="s">
        <v>991</v>
      </c>
      <c r="C222" s="83">
        <f>vlookup(A222,'House Floor Votes.1'!$C$9:$Y$498,22,FALSE)</f>
        <v>18</v>
      </c>
      <c r="D222" s="84">
        <f>vlookup(A222,'House Floor Votes.1'!$C$9:$Y$498,23,FALSE)</f>
        <v>0</v>
      </c>
      <c r="E222" s="79"/>
      <c r="F222" s="79"/>
      <c r="G222" s="79"/>
      <c r="H222" s="79"/>
      <c r="I222" s="77"/>
      <c r="J222" s="79"/>
      <c r="K222" s="79"/>
      <c r="L222" s="79"/>
      <c r="M222" s="79"/>
      <c r="N222" s="77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>
      <c r="A223" s="82" t="s">
        <v>728</v>
      </c>
      <c r="B223" s="79" t="s">
        <v>991</v>
      </c>
      <c r="C223" s="83">
        <f>vlookup(A223,'House Floor Votes.1'!$C$9:$Y$498,22,FALSE)</f>
        <v>18</v>
      </c>
      <c r="D223" s="84">
        <f>vlookup(A223,'House Floor Votes.1'!$C$9:$Y$498,23,FALSE)</f>
        <v>0</v>
      </c>
      <c r="E223" s="79"/>
      <c r="F223" s="79"/>
      <c r="G223" s="79"/>
      <c r="H223" s="79"/>
      <c r="I223" s="77"/>
      <c r="J223" s="79"/>
      <c r="K223" s="79"/>
      <c r="L223" s="79"/>
      <c r="M223" s="79"/>
      <c r="N223" s="77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>
      <c r="A224" s="82" t="s">
        <v>731</v>
      </c>
      <c r="B224" s="79" t="s">
        <v>991</v>
      </c>
      <c r="C224" s="83">
        <f>vlookup(A224,'House Floor Votes.1'!$C$9:$Y$498,22,FALSE)</f>
        <v>17</v>
      </c>
      <c r="D224" s="84">
        <f>vlookup(A224,'House Floor Votes.1'!$C$9:$Y$498,23,FALSE)</f>
        <v>0</v>
      </c>
      <c r="E224" s="79"/>
      <c r="F224" s="79"/>
      <c r="G224" s="79"/>
      <c r="H224" s="79"/>
      <c r="I224" s="77"/>
      <c r="J224" s="79"/>
      <c r="K224" s="79"/>
      <c r="L224" s="79"/>
      <c r="M224" s="79"/>
      <c r="N224" s="77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>
      <c r="A225" s="82" t="s">
        <v>491</v>
      </c>
      <c r="B225" s="79" t="s">
        <v>991</v>
      </c>
      <c r="C225" s="83">
        <f>vlookup(A225,'House Floor Votes.1'!$C$9:$Y$498,22,FALSE)</f>
        <v>17</v>
      </c>
      <c r="D225" s="84">
        <f>vlookup(A225,'House Floor Votes.1'!$C$9:$Y$498,23,FALSE)</f>
        <v>2</v>
      </c>
      <c r="E225" s="79"/>
      <c r="F225" s="79"/>
      <c r="G225" s="79"/>
      <c r="H225" s="79"/>
      <c r="I225" s="77"/>
      <c r="J225" s="79"/>
      <c r="K225" s="79"/>
      <c r="L225" s="79"/>
      <c r="M225" s="79"/>
      <c r="N225" s="77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>
      <c r="A226" s="82" t="s">
        <v>419</v>
      </c>
      <c r="B226" s="79" t="s">
        <v>991</v>
      </c>
      <c r="C226" s="83">
        <f>vlookup(A226,'House Floor Votes.1'!$C$9:$Y$498,22,FALSE)</f>
        <v>18</v>
      </c>
      <c r="D226" s="84">
        <f>vlookup(A226,'House Floor Votes.1'!$C$9:$Y$498,23,FALSE)</f>
        <v>0</v>
      </c>
      <c r="E226" s="79"/>
      <c r="F226" s="79"/>
      <c r="G226" s="79"/>
      <c r="H226" s="79"/>
      <c r="I226" s="77"/>
      <c r="J226" s="79"/>
      <c r="K226" s="79"/>
      <c r="L226" s="79"/>
      <c r="M226" s="79"/>
      <c r="N226" s="77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>
      <c r="A227" s="82" t="s">
        <v>387</v>
      </c>
      <c r="B227" s="79" t="s">
        <v>991</v>
      </c>
      <c r="C227" s="83">
        <f>vlookup(A227,'House Floor Votes.1'!$C$9:$Y$498,22,FALSE)</f>
        <v>16</v>
      </c>
      <c r="D227" s="84">
        <f>vlookup(A227,'House Floor Votes.1'!$C$9:$Y$498,23,FALSE)</f>
        <v>2</v>
      </c>
      <c r="E227" s="79"/>
      <c r="F227" s="79"/>
      <c r="G227" s="79"/>
      <c r="H227" s="79"/>
      <c r="I227" s="77"/>
      <c r="J227" s="79"/>
      <c r="K227" s="79"/>
      <c r="L227" s="79"/>
      <c r="M227" s="79"/>
      <c r="N227" s="77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>
      <c r="A228" s="82" t="s">
        <v>520</v>
      </c>
      <c r="B228" s="79" t="s">
        <v>991</v>
      </c>
      <c r="C228" s="83">
        <f>vlookup(A228,'House Floor Votes.1'!$C$9:$Y$498,22,FALSE)</f>
        <v>16</v>
      </c>
      <c r="D228" s="84">
        <f>vlookup(A228,'House Floor Votes.1'!$C$9:$Y$498,23,FALSE)</f>
        <v>3</v>
      </c>
      <c r="E228" s="79"/>
      <c r="F228" s="79"/>
      <c r="G228" s="79"/>
      <c r="H228" s="79"/>
      <c r="I228" s="77"/>
      <c r="J228" s="79"/>
      <c r="K228" s="79"/>
      <c r="L228" s="79"/>
      <c r="M228" s="79"/>
      <c r="N228" s="77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>
      <c r="A229" s="82" t="s">
        <v>613</v>
      </c>
      <c r="B229" s="79" t="s">
        <v>991</v>
      </c>
      <c r="C229" s="83">
        <f>vlookup(A229,'House Floor Votes.1'!$C$9:$Y$498,22,FALSE)</f>
        <v>17</v>
      </c>
      <c r="D229" s="84">
        <f>vlookup(A229,'House Floor Votes.1'!$C$9:$Y$498,23,FALSE)</f>
        <v>0</v>
      </c>
      <c r="E229" s="79"/>
      <c r="F229" s="79"/>
      <c r="G229" s="79"/>
      <c r="H229" s="79"/>
      <c r="I229" s="77"/>
      <c r="J229" s="79"/>
      <c r="K229" s="79"/>
      <c r="L229" s="79"/>
      <c r="M229" s="79"/>
      <c r="N229" s="77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>
      <c r="A230" s="82" t="s">
        <v>410</v>
      </c>
      <c r="B230" s="79" t="s">
        <v>991</v>
      </c>
      <c r="C230" s="83">
        <f>vlookup(A230,'House Floor Votes.1'!$C$9:$Y$498,22,FALSE)</f>
        <v>15</v>
      </c>
      <c r="D230" s="84">
        <f>vlookup(A230,'House Floor Votes.1'!$C$9:$Y$498,23,FALSE)</f>
        <v>0</v>
      </c>
      <c r="E230" s="79"/>
      <c r="F230" s="79"/>
      <c r="G230" s="79"/>
      <c r="H230" s="79"/>
      <c r="I230" s="77"/>
      <c r="J230" s="79"/>
      <c r="K230" s="79"/>
      <c r="L230" s="79"/>
      <c r="M230" s="79"/>
      <c r="N230" s="77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>
      <c r="A231" s="82" t="s">
        <v>654</v>
      </c>
      <c r="B231" s="79" t="s">
        <v>991</v>
      </c>
      <c r="C231" s="83">
        <f>vlookup(A231,'House Floor Votes.1'!$C$9:$Y$498,22,FALSE)</f>
        <v>16</v>
      </c>
      <c r="D231" s="84">
        <f>vlookup(A231,'House Floor Votes.1'!$C$9:$Y$498,23,FALSE)</f>
        <v>0</v>
      </c>
      <c r="E231" s="79"/>
      <c r="F231" s="79"/>
      <c r="G231" s="79"/>
      <c r="H231" s="79"/>
      <c r="I231" s="77"/>
      <c r="J231" s="79"/>
      <c r="K231" s="79"/>
      <c r="L231" s="79"/>
      <c r="M231" s="79"/>
      <c r="N231" s="77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>
      <c r="A232" s="82" t="s">
        <v>494</v>
      </c>
      <c r="B232" s="79" t="s">
        <v>991</v>
      </c>
      <c r="C232" s="83">
        <f>vlookup(A232,'House Floor Votes.1'!$C$9:$Y$498,22,FALSE)</f>
        <v>15</v>
      </c>
      <c r="D232" s="84">
        <f>vlookup(A232,'House Floor Votes.1'!$C$9:$Y$498,23,FALSE)</f>
        <v>0</v>
      </c>
      <c r="E232" s="79"/>
      <c r="F232" s="79"/>
      <c r="G232" s="79"/>
      <c r="H232" s="79"/>
      <c r="I232" s="77"/>
      <c r="J232" s="79"/>
      <c r="K232" s="79"/>
      <c r="L232" s="79"/>
      <c r="M232" s="79"/>
      <c r="N232" s="77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>
      <c r="A233" s="82" t="s">
        <v>710</v>
      </c>
      <c r="B233" s="79" t="s">
        <v>992</v>
      </c>
      <c r="C233" s="83">
        <f>vlookup(A233,'House Floor Votes.1'!$C$9:$Y$498,22,FALSE)</f>
        <v>12</v>
      </c>
      <c r="D233" s="84">
        <f>vlookup(A233,'House Floor Votes.1'!$C$9:$Y$498,23,FALSE)</f>
        <v>5</v>
      </c>
      <c r="E233" s="79"/>
      <c r="F233" s="79"/>
      <c r="G233" s="79"/>
      <c r="H233" s="79"/>
      <c r="I233" s="77"/>
      <c r="J233" s="79"/>
      <c r="K233" s="79"/>
      <c r="L233" s="79"/>
      <c r="M233" s="79"/>
      <c r="N233" s="77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>
      <c r="A234" s="82" t="s">
        <v>631</v>
      </c>
      <c r="B234" s="79" t="s">
        <v>991</v>
      </c>
      <c r="C234" s="83">
        <f>vlookup(A234,'House Floor Votes.1'!$C$9:$Y$498,22,FALSE)</f>
        <v>14</v>
      </c>
      <c r="D234" s="84">
        <f>vlookup(A234,'House Floor Votes.1'!$C$9:$Y$498,23,FALSE)</f>
        <v>0</v>
      </c>
      <c r="E234" s="79"/>
      <c r="F234" s="79"/>
      <c r="G234" s="79"/>
      <c r="H234" s="79"/>
      <c r="I234" s="77"/>
      <c r="J234" s="79"/>
      <c r="K234" s="79"/>
      <c r="L234" s="79"/>
      <c r="M234" s="79"/>
      <c r="N234" s="77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>
      <c r="A235" s="82" t="s">
        <v>333</v>
      </c>
      <c r="B235" s="79" t="s">
        <v>991</v>
      </c>
      <c r="C235" s="83">
        <f>vlookup(A235,'House Floor Votes.1'!$C$9:$Y$498,22,FALSE)</f>
        <v>14</v>
      </c>
      <c r="D235" s="84">
        <f>vlookup(A235,'House Floor Votes.1'!$C$9:$Y$498,23,FALSE)</f>
        <v>0</v>
      </c>
      <c r="E235" s="79"/>
      <c r="F235" s="79"/>
      <c r="G235" s="79"/>
      <c r="H235" s="79"/>
      <c r="I235" s="77"/>
      <c r="J235" s="79"/>
      <c r="K235" s="79"/>
      <c r="L235" s="79"/>
      <c r="M235" s="79"/>
      <c r="N235" s="77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>
      <c r="A236" s="82" t="s">
        <v>536</v>
      </c>
      <c r="B236" s="79" t="s">
        <v>992</v>
      </c>
      <c r="C236" s="83">
        <f>vlookup(A236,'House Floor Votes.1'!$C$9:$Y$498,22,FALSE)</f>
        <v>12</v>
      </c>
      <c r="D236" s="84">
        <f>vlookup(A236,'House Floor Votes.1'!$C$9:$Y$498,23,FALSE)</f>
        <v>7</v>
      </c>
      <c r="E236" s="79"/>
      <c r="F236" s="79"/>
      <c r="G236" s="79"/>
      <c r="H236" s="79"/>
      <c r="I236" s="77"/>
      <c r="J236" s="79"/>
      <c r="K236" s="79"/>
      <c r="L236" s="79"/>
      <c r="M236" s="79"/>
      <c r="N236" s="77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>
      <c r="A237" s="82" t="s">
        <v>187</v>
      </c>
      <c r="B237" s="79" t="s">
        <v>992</v>
      </c>
      <c r="C237" s="83">
        <f>vlookup(A237,'House Floor Votes.1'!$C$9:$Y$498,22,FALSE)</f>
        <v>12</v>
      </c>
      <c r="D237" s="84">
        <f>vlookup(A237,'House Floor Votes.1'!$C$9:$Y$498,23,FALSE)</f>
        <v>6</v>
      </c>
      <c r="E237" s="79"/>
      <c r="F237" s="79"/>
      <c r="G237" s="79"/>
      <c r="H237" s="79"/>
      <c r="I237" s="77"/>
      <c r="J237" s="79"/>
      <c r="K237" s="79"/>
      <c r="L237" s="79"/>
      <c r="M237" s="79"/>
      <c r="N237" s="77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>
      <c r="A238" s="82" t="s">
        <v>240</v>
      </c>
      <c r="B238" s="79" t="s">
        <v>992</v>
      </c>
      <c r="C238" s="83">
        <f>vlookup(A238,'House Floor Votes.1'!$C$9:$Y$498,22,FALSE)</f>
        <v>11</v>
      </c>
      <c r="D238" s="84">
        <f>vlookup(A238,'House Floor Votes.1'!$C$9:$Y$498,23,FALSE)</f>
        <v>8</v>
      </c>
      <c r="E238" s="79"/>
      <c r="F238" s="79"/>
      <c r="G238" s="79"/>
      <c r="H238" s="79"/>
      <c r="I238" s="77"/>
      <c r="J238" s="79"/>
      <c r="K238" s="79"/>
      <c r="L238" s="79"/>
      <c r="M238" s="79"/>
      <c r="N238" s="77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>
      <c r="A239" s="82" t="s">
        <v>486</v>
      </c>
      <c r="B239" s="79" t="s">
        <v>991</v>
      </c>
      <c r="C239" s="83">
        <f>vlookup(A239,'House Floor Votes.1'!$C$9:$Y$498,22,FALSE)</f>
        <v>12</v>
      </c>
      <c r="D239" s="84">
        <f>vlookup(A239,'House Floor Votes.1'!$C$9:$Y$498,23,FALSE)</f>
        <v>0</v>
      </c>
      <c r="E239" s="79"/>
      <c r="F239" s="79"/>
      <c r="G239" s="79"/>
      <c r="H239" s="79"/>
      <c r="I239" s="77"/>
      <c r="J239" s="79"/>
      <c r="K239" s="79"/>
      <c r="L239" s="79"/>
      <c r="M239" s="79"/>
      <c r="N239" s="77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>
      <c r="A240" s="82" t="s">
        <v>581</v>
      </c>
      <c r="B240" s="79" t="s">
        <v>992</v>
      </c>
      <c r="C240" s="83">
        <f>vlookup(A240,'House Floor Votes.1'!$C$9:$Y$498,22,FALSE)</f>
        <v>11</v>
      </c>
      <c r="D240" s="84">
        <f>vlookup(A240,'House Floor Votes.1'!$C$9:$Y$498,23,FALSE)</f>
        <v>8</v>
      </c>
      <c r="E240" s="79"/>
      <c r="F240" s="79"/>
      <c r="G240" s="79"/>
      <c r="H240" s="79"/>
      <c r="I240" s="77"/>
      <c r="J240" s="79"/>
      <c r="K240" s="79"/>
      <c r="L240" s="79"/>
      <c r="M240" s="79"/>
      <c r="N240" s="77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>
      <c r="A241" s="82" t="s">
        <v>552</v>
      </c>
      <c r="B241" s="79" t="s">
        <v>991</v>
      </c>
      <c r="C241" s="83">
        <f>vlookup(A241,'House Floor Votes.1'!$C$9:$Y$498,22,FALSE)</f>
        <v>10</v>
      </c>
      <c r="D241" s="84">
        <f>vlookup(A241,'House Floor Votes.1'!$C$9:$Y$498,23,FALSE)</f>
        <v>0</v>
      </c>
      <c r="E241" s="79"/>
      <c r="F241" s="79"/>
      <c r="G241" s="79"/>
      <c r="H241" s="79"/>
      <c r="I241" s="77"/>
      <c r="J241" s="79"/>
      <c r="K241" s="79"/>
      <c r="L241" s="79"/>
      <c r="M241" s="79"/>
      <c r="N241" s="77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>
      <c r="A242" s="82" t="s">
        <v>633</v>
      </c>
      <c r="B242" s="79" t="s">
        <v>991</v>
      </c>
      <c r="C242" s="83">
        <f>vlookup(A242,'House Floor Votes.1'!$C$9:$Y$498,22,FALSE)</f>
        <v>11</v>
      </c>
      <c r="D242" s="84">
        <f>vlookup(A242,'House Floor Votes.1'!$C$9:$Y$498,23,FALSE)</f>
        <v>0</v>
      </c>
      <c r="E242" s="79"/>
      <c r="F242" s="79"/>
      <c r="G242" s="79"/>
      <c r="H242" s="79"/>
      <c r="I242" s="77"/>
      <c r="J242" s="79"/>
      <c r="K242" s="79"/>
      <c r="L242" s="79"/>
      <c r="M242" s="79"/>
      <c r="N242" s="77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>
      <c r="A243" s="82" t="s">
        <v>680</v>
      </c>
      <c r="B243" s="79" t="s">
        <v>992</v>
      </c>
      <c r="C243" s="83">
        <f>vlookup(A243,'House Floor Votes.1'!$C$9:$Y$498,22,FALSE)</f>
        <v>9</v>
      </c>
      <c r="D243" s="84">
        <f>vlookup(A243,'House Floor Votes.1'!$C$9:$Y$498,23,FALSE)</f>
        <v>10</v>
      </c>
      <c r="E243" s="79"/>
      <c r="F243" s="79"/>
      <c r="G243" s="79"/>
      <c r="H243" s="79"/>
      <c r="I243" s="77"/>
      <c r="J243" s="79"/>
      <c r="K243" s="79"/>
      <c r="L243" s="79"/>
      <c r="M243" s="79"/>
      <c r="N243" s="77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>
      <c r="A244" s="82" t="s">
        <v>355</v>
      </c>
      <c r="B244" s="79" t="s">
        <v>992</v>
      </c>
      <c r="C244" s="83">
        <f>vlookup(A244,'House Floor Votes.1'!$C$9:$Y$498,22,FALSE)</f>
        <v>9</v>
      </c>
      <c r="D244" s="84">
        <f>vlookup(A244,'House Floor Votes.1'!$C$9:$Y$498,23,FALSE)</f>
        <v>9</v>
      </c>
      <c r="E244" s="79"/>
      <c r="F244" s="79"/>
      <c r="G244" s="79"/>
      <c r="H244" s="79"/>
      <c r="I244" s="77"/>
      <c r="J244" s="79"/>
      <c r="K244" s="79"/>
      <c r="L244" s="79"/>
      <c r="M244" s="79"/>
      <c r="N244" s="77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>
      <c r="A245" s="82" t="s">
        <v>438</v>
      </c>
      <c r="B245" s="79" t="s">
        <v>991</v>
      </c>
      <c r="C245" s="83">
        <f>vlookup(A245,'House Floor Votes.1'!$C$9:$Y$498,22,FALSE)</f>
        <v>10</v>
      </c>
      <c r="D245" s="84">
        <f>vlookup(A245,'House Floor Votes.1'!$C$9:$Y$498,23,FALSE)</f>
        <v>0</v>
      </c>
      <c r="E245" s="79"/>
      <c r="F245" s="79"/>
      <c r="G245" s="79"/>
      <c r="H245" s="79"/>
      <c r="I245" s="77"/>
      <c r="J245" s="79"/>
      <c r="K245" s="79"/>
      <c r="L245" s="79"/>
      <c r="M245" s="79"/>
      <c r="N245" s="77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>
      <c r="A246" s="82" t="s">
        <v>670</v>
      </c>
      <c r="B246" s="79" t="s">
        <v>991</v>
      </c>
      <c r="C246" s="83">
        <f>vlookup(A246,'House Floor Votes.1'!$C$9:$Y$498,22,FALSE)</f>
        <v>10</v>
      </c>
      <c r="D246" s="84">
        <f>vlookup(A246,'House Floor Votes.1'!$C$9:$Y$498,23,FALSE)</f>
        <v>0</v>
      </c>
      <c r="E246" s="79"/>
      <c r="F246" s="79"/>
      <c r="G246" s="79"/>
      <c r="H246" s="79"/>
      <c r="I246" s="77"/>
      <c r="J246" s="79"/>
      <c r="K246" s="79"/>
      <c r="L246" s="79"/>
      <c r="M246" s="79"/>
      <c r="N246" s="77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>
      <c r="A247" s="82" t="s">
        <v>433</v>
      </c>
      <c r="B247" s="79" t="s">
        <v>992</v>
      </c>
      <c r="C247" s="83">
        <f>vlookup(A247,'House Floor Votes.1'!$C$9:$Y$498,22,FALSE)</f>
        <v>9</v>
      </c>
      <c r="D247" s="84">
        <f>vlookup(A247,'House Floor Votes.1'!$C$9:$Y$498,23,FALSE)</f>
        <v>10</v>
      </c>
      <c r="E247" s="79"/>
      <c r="F247" s="79"/>
      <c r="G247" s="79"/>
      <c r="H247" s="79"/>
      <c r="I247" s="77"/>
      <c r="J247" s="79"/>
      <c r="K247" s="79"/>
      <c r="L247" s="79"/>
      <c r="M247" s="79"/>
      <c r="N247" s="77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>
      <c r="A248" s="82" t="s">
        <v>390</v>
      </c>
      <c r="B248" s="79" t="s">
        <v>992</v>
      </c>
      <c r="C248" s="83">
        <f>vlookup(A248,'House Floor Votes.1'!$C$9:$Y$498,22,FALSE)</f>
        <v>10</v>
      </c>
      <c r="D248" s="84">
        <f>vlookup(A248,'House Floor Votes.1'!$C$9:$Y$498,23,FALSE)</f>
        <v>9</v>
      </c>
      <c r="E248" s="79"/>
      <c r="F248" s="79"/>
      <c r="G248" s="79"/>
      <c r="H248" s="79"/>
      <c r="I248" s="77"/>
      <c r="J248" s="79"/>
      <c r="K248" s="79"/>
      <c r="L248" s="79"/>
      <c r="M248" s="79"/>
      <c r="N248" s="77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>
      <c r="A249" s="82" t="s">
        <v>413</v>
      </c>
      <c r="B249" s="79" t="s">
        <v>992</v>
      </c>
      <c r="C249" s="83">
        <f>vlookup(A249,'House Floor Votes.1'!$C$9:$Y$498,22,FALSE)</f>
        <v>9</v>
      </c>
      <c r="D249" s="84">
        <f>vlookup(A249,'House Floor Votes.1'!$C$9:$Y$498,23,FALSE)</f>
        <v>10</v>
      </c>
      <c r="E249" s="79"/>
      <c r="F249" s="79"/>
      <c r="G249" s="79"/>
      <c r="H249" s="79"/>
      <c r="I249" s="77"/>
      <c r="J249" s="79"/>
      <c r="K249" s="79"/>
      <c r="L249" s="79"/>
      <c r="M249" s="79"/>
      <c r="N249" s="77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>
      <c r="A250" s="82" t="s">
        <v>560</v>
      </c>
      <c r="B250" s="79" t="s">
        <v>992</v>
      </c>
      <c r="C250" s="83">
        <f>vlookup(A250,'House Floor Votes.1'!$C$9:$Y$498,22,FALSE)</f>
        <v>8</v>
      </c>
      <c r="D250" s="84">
        <f>vlookup(A250,'House Floor Votes.1'!$C$9:$Y$498,23,FALSE)</f>
        <v>11</v>
      </c>
      <c r="E250" s="79"/>
      <c r="F250" s="79"/>
      <c r="G250" s="79"/>
      <c r="H250" s="79"/>
      <c r="I250" s="77"/>
      <c r="J250" s="79"/>
      <c r="K250" s="79"/>
      <c r="L250" s="79"/>
      <c r="M250" s="79"/>
      <c r="N250" s="77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>
      <c r="A251" s="41" t="s">
        <v>722</v>
      </c>
      <c r="B251" s="79" t="s">
        <v>991</v>
      </c>
      <c r="C251" s="83">
        <f>vlookup(A251,'House Floor Votes.1'!$C$9:$Y$498,22,FALSE)</f>
        <v>8</v>
      </c>
      <c r="D251" s="84">
        <f>vlookup(A251,'House Floor Votes.1'!$C$9:$Y$498,23,FALSE)</f>
        <v>0</v>
      </c>
      <c r="E251" s="79"/>
      <c r="F251" s="79"/>
      <c r="G251" s="79"/>
      <c r="H251" s="79"/>
      <c r="I251" s="77"/>
      <c r="J251" s="79"/>
      <c r="K251" s="79"/>
      <c r="L251" s="79"/>
      <c r="M251" s="79"/>
      <c r="N251" s="77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>
      <c r="A252" s="82" t="s">
        <v>642</v>
      </c>
      <c r="B252" s="79" t="s">
        <v>992</v>
      </c>
      <c r="C252" s="83">
        <f>vlookup(A252,'House Floor Votes.1'!$C$9:$Y$498,22,FALSE)</f>
        <v>8</v>
      </c>
      <c r="D252" s="84">
        <f>vlookup(A252,'House Floor Votes.1'!$C$9:$Y$498,23,FALSE)</f>
        <v>10</v>
      </c>
      <c r="E252" s="79"/>
      <c r="F252" s="79"/>
      <c r="G252" s="79"/>
      <c r="H252" s="79"/>
      <c r="I252" s="77"/>
      <c r="J252" s="79"/>
      <c r="K252" s="79"/>
      <c r="L252" s="79"/>
      <c r="M252" s="79"/>
      <c r="N252" s="77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>
      <c r="A253" s="82" t="s">
        <v>385</v>
      </c>
      <c r="B253" s="79" t="s">
        <v>992</v>
      </c>
      <c r="C253" s="83">
        <f>vlookup(A253,'House Floor Votes.1'!$C$9:$Y$498,22,FALSE)</f>
        <v>8</v>
      </c>
      <c r="D253" s="84">
        <f>vlookup(A253,'House Floor Votes.1'!$C$9:$Y$498,23,FALSE)</f>
        <v>11</v>
      </c>
      <c r="E253" s="79"/>
      <c r="F253" s="79"/>
      <c r="G253" s="79"/>
      <c r="H253" s="79"/>
      <c r="I253" s="77"/>
      <c r="J253" s="79"/>
      <c r="K253" s="79"/>
      <c r="L253" s="79"/>
      <c r="M253" s="79"/>
      <c r="N253" s="77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>
      <c r="A254" s="82" t="s">
        <v>660</v>
      </c>
      <c r="B254" s="79" t="s">
        <v>991</v>
      </c>
      <c r="C254" s="83">
        <f>vlookup(A254,'House Floor Votes.1'!$C$9:$Y$498,22,FALSE)</f>
        <v>9</v>
      </c>
      <c r="D254" s="84">
        <f>vlookup(A254,'House Floor Votes.1'!$C$9:$Y$498,23,FALSE)</f>
        <v>0</v>
      </c>
      <c r="E254" s="79"/>
      <c r="F254" s="79"/>
      <c r="G254" s="79"/>
      <c r="H254" s="79"/>
      <c r="I254" s="77"/>
      <c r="J254" s="79"/>
      <c r="K254" s="79"/>
      <c r="L254" s="79"/>
      <c r="M254" s="79"/>
      <c r="N254" s="77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>
      <c r="A255" s="82" t="s">
        <v>207</v>
      </c>
      <c r="B255" s="79" t="s">
        <v>992</v>
      </c>
      <c r="C255" s="83">
        <f>vlookup(A255,'House Floor Votes.1'!$C$9:$Y$498,22,FALSE)</f>
        <v>8</v>
      </c>
      <c r="D255" s="84">
        <f>vlookup(A255,'House Floor Votes.1'!$C$9:$Y$498,23,FALSE)</f>
        <v>11</v>
      </c>
      <c r="E255" s="79"/>
      <c r="F255" s="79"/>
      <c r="G255" s="79"/>
      <c r="H255" s="79"/>
      <c r="I255" s="77"/>
      <c r="J255" s="79"/>
      <c r="K255" s="79"/>
      <c r="L255" s="79"/>
      <c r="M255" s="79"/>
      <c r="N255" s="77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>
      <c r="A256" s="82" t="s">
        <v>583</v>
      </c>
      <c r="B256" s="79" t="s">
        <v>992</v>
      </c>
      <c r="C256" s="83">
        <f>vlookup(A256,'House Floor Votes.1'!$C$9:$Y$498,22,FALSE)</f>
        <v>8</v>
      </c>
      <c r="D256" s="84">
        <f>vlookup(A256,'House Floor Votes.1'!$C$9:$Y$498,23,FALSE)</f>
        <v>11</v>
      </c>
      <c r="E256" s="79"/>
      <c r="F256" s="79"/>
      <c r="G256" s="79"/>
      <c r="H256" s="79"/>
      <c r="I256" s="77"/>
      <c r="J256" s="79"/>
      <c r="K256" s="79"/>
      <c r="L256" s="79"/>
      <c r="M256" s="79"/>
      <c r="N256" s="77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>
      <c r="A257" s="82" t="s">
        <v>220</v>
      </c>
      <c r="B257" s="79" t="s">
        <v>992</v>
      </c>
      <c r="C257" s="83">
        <f>vlookup(A257,'House Floor Votes.1'!$C$9:$Y$498,22,FALSE)</f>
        <v>8</v>
      </c>
      <c r="D257" s="84">
        <f>vlookup(A257,'House Floor Votes.1'!$C$9:$Y$498,23,FALSE)</f>
        <v>11</v>
      </c>
      <c r="E257" s="79"/>
      <c r="F257" s="79"/>
      <c r="G257" s="79"/>
      <c r="H257" s="79"/>
      <c r="I257" s="77"/>
      <c r="J257" s="79"/>
      <c r="K257" s="79"/>
      <c r="L257" s="79"/>
      <c r="M257" s="79"/>
      <c r="N257" s="77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>
      <c r="A258" s="82" t="s">
        <v>461</v>
      </c>
      <c r="B258" s="79" t="s">
        <v>992</v>
      </c>
      <c r="C258" s="83">
        <f>vlookup(A258,'House Floor Votes.1'!$C$9:$Y$498,22,FALSE)</f>
        <v>7</v>
      </c>
      <c r="D258" s="84">
        <f>vlookup(A258,'House Floor Votes.1'!$C$9:$Y$498,23,FALSE)</f>
        <v>12</v>
      </c>
      <c r="E258" s="79"/>
      <c r="F258" s="79"/>
      <c r="G258" s="79"/>
      <c r="H258" s="79"/>
      <c r="I258" s="77"/>
      <c r="J258" s="79"/>
      <c r="K258" s="79"/>
      <c r="L258" s="79"/>
      <c r="M258" s="79"/>
      <c r="N258" s="77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>
      <c r="A259" s="82" t="s">
        <v>754</v>
      </c>
      <c r="B259" s="79" t="s">
        <v>992</v>
      </c>
      <c r="C259" s="83">
        <f>vlookup(A259,'House Floor Votes.1'!$C$9:$Y$498,22,FALSE)</f>
        <v>7</v>
      </c>
      <c r="D259" s="84">
        <f>vlookup(A259,'House Floor Votes.1'!$C$9:$Y$498,23,FALSE)</f>
        <v>12</v>
      </c>
      <c r="E259" s="79"/>
      <c r="F259" s="79"/>
      <c r="G259" s="79"/>
      <c r="H259" s="79"/>
      <c r="I259" s="77"/>
      <c r="J259" s="79"/>
      <c r="K259" s="79"/>
      <c r="L259" s="79"/>
      <c r="M259" s="79"/>
      <c r="N259" s="77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>
      <c r="A260" s="82" t="s">
        <v>326</v>
      </c>
      <c r="B260" s="79" t="s">
        <v>992</v>
      </c>
      <c r="C260" s="83">
        <f>vlookup(A260,'House Floor Votes.1'!$C$9:$Y$498,22,FALSE)</f>
        <v>6</v>
      </c>
      <c r="D260" s="84">
        <f>vlookup(A260,'House Floor Votes.1'!$C$9:$Y$498,23,FALSE)</f>
        <v>13</v>
      </c>
      <c r="E260" s="79"/>
      <c r="F260" s="79"/>
      <c r="G260" s="79"/>
      <c r="H260" s="79"/>
      <c r="I260" s="77"/>
      <c r="J260" s="79"/>
      <c r="K260" s="79"/>
      <c r="L260" s="79"/>
      <c r="M260" s="79"/>
      <c r="N260" s="77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>
      <c r="A261" s="82" t="s">
        <v>608</v>
      </c>
      <c r="B261" s="79" t="s">
        <v>991</v>
      </c>
      <c r="C261" s="83">
        <f>vlookup(A261,'House Floor Votes.1'!$C$9:$Y$498,22,FALSE)</f>
        <v>5</v>
      </c>
      <c r="D261" s="84">
        <f>vlookup(A261,'House Floor Votes.1'!$C$9:$Y$498,23,FALSE)</f>
        <v>13</v>
      </c>
      <c r="E261" s="79"/>
      <c r="F261" s="79"/>
      <c r="G261" s="79"/>
      <c r="H261" s="79"/>
      <c r="I261" s="77"/>
      <c r="J261" s="79"/>
      <c r="K261" s="79"/>
      <c r="L261" s="79"/>
      <c r="M261" s="79"/>
      <c r="N261" s="77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>
      <c r="A262" s="82" t="s">
        <v>346</v>
      </c>
      <c r="B262" s="79" t="s">
        <v>992</v>
      </c>
      <c r="C262" s="83">
        <f>vlookup(A262,'House Floor Votes.1'!$C$9:$Y$498,22,FALSE)</f>
        <v>6</v>
      </c>
      <c r="D262" s="84">
        <f>vlookup(A262,'House Floor Votes.1'!$C$9:$Y$498,23,FALSE)</f>
        <v>13</v>
      </c>
      <c r="E262" s="79"/>
      <c r="F262" s="79"/>
      <c r="G262" s="79"/>
      <c r="H262" s="79"/>
      <c r="I262" s="77"/>
      <c r="J262" s="79"/>
      <c r="K262" s="79"/>
      <c r="L262" s="79"/>
      <c r="M262" s="79"/>
      <c r="N262" s="77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>
      <c r="A263" s="82" t="s">
        <v>211</v>
      </c>
      <c r="B263" s="79" t="s">
        <v>992</v>
      </c>
      <c r="C263" s="83">
        <f>vlookup(A263,'House Floor Votes.1'!$C$9:$Y$498,22,FALSE)</f>
        <v>6</v>
      </c>
      <c r="D263" s="84">
        <f>vlookup(A263,'House Floor Votes.1'!$C$9:$Y$498,23,FALSE)</f>
        <v>13</v>
      </c>
      <c r="E263" s="79"/>
      <c r="F263" s="79"/>
      <c r="G263" s="79"/>
      <c r="H263" s="79"/>
      <c r="I263" s="77"/>
      <c r="J263" s="79"/>
      <c r="K263" s="79"/>
      <c r="L263" s="79"/>
      <c r="M263" s="79"/>
      <c r="N263" s="77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>
      <c r="A264" s="82" t="s">
        <v>192</v>
      </c>
      <c r="B264" s="79" t="s">
        <v>992</v>
      </c>
      <c r="C264" s="83">
        <f>vlookup(A264,'House Floor Votes.1'!$C$9:$Y$498,22,FALSE)</f>
        <v>6</v>
      </c>
      <c r="D264" s="84">
        <f>vlookup(A264,'House Floor Votes.1'!$C$9:$Y$498,23,FALSE)</f>
        <v>13</v>
      </c>
      <c r="E264" s="79"/>
      <c r="F264" s="79"/>
      <c r="G264" s="79"/>
      <c r="H264" s="79"/>
      <c r="I264" s="77"/>
      <c r="J264" s="79"/>
      <c r="K264" s="79"/>
      <c r="L264" s="79"/>
      <c r="M264" s="79"/>
      <c r="N264" s="77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>
      <c r="A265" s="82" t="s">
        <v>454</v>
      </c>
      <c r="B265" s="79" t="s">
        <v>992</v>
      </c>
      <c r="C265" s="83">
        <f>vlookup(A265,'House Floor Votes.1'!$C$9:$Y$498,22,FALSE)</f>
        <v>6</v>
      </c>
      <c r="D265" s="84">
        <f>vlookup(A265,'House Floor Votes.1'!$C$9:$Y$498,23,FALSE)</f>
        <v>13</v>
      </c>
      <c r="E265" s="79"/>
      <c r="F265" s="79"/>
      <c r="G265" s="79"/>
      <c r="H265" s="79"/>
      <c r="I265" s="77"/>
      <c r="J265" s="79"/>
      <c r="K265" s="79"/>
      <c r="L265" s="79"/>
      <c r="M265" s="79"/>
      <c r="N265" s="77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>
      <c r="A266" s="82" t="s">
        <v>478</v>
      </c>
      <c r="B266" s="79" t="s">
        <v>992</v>
      </c>
      <c r="C266" s="83">
        <f>vlookup(A266,'House Floor Votes.1'!$C$9:$Y$498,22,FALSE)</f>
        <v>6</v>
      </c>
      <c r="D266" s="84">
        <f>vlookup(A266,'House Floor Votes.1'!$C$9:$Y$498,23,FALSE)</f>
        <v>12</v>
      </c>
      <c r="E266" s="79"/>
      <c r="F266" s="79"/>
      <c r="G266" s="79"/>
      <c r="H266" s="79"/>
      <c r="I266" s="77"/>
      <c r="J266" s="79"/>
      <c r="K266" s="79"/>
      <c r="L266" s="79"/>
      <c r="M266" s="79"/>
      <c r="N266" s="77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>
      <c r="A267" s="82" t="s">
        <v>402</v>
      </c>
      <c r="B267" s="79" t="s">
        <v>992</v>
      </c>
      <c r="C267" s="83">
        <f>vlookup(A267,'House Floor Votes.1'!$C$9:$Y$498,22,FALSE)</f>
        <v>6</v>
      </c>
      <c r="D267" s="84">
        <f>vlookup(A267,'House Floor Votes.1'!$C$9:$Y$498,23,FALSE)</f>
        <v>13</v>
      </c>
      <c r="E267" s="79"/>
      <c r="F267" s="79"/>
      <c r="G267" s="79"/>
      <c r="H267" s="79"/>
      <c r="I267" s="77"/>
      <c r="J267" s="79"/>
      <c r="K267" s="79"/>
      <c r="L267" s="79"/>
      <c r="M267" s="79"/>
      <c r="N267" s="77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>
      <c r="A268" s="82" t="s">
        <v>723</v>
      </c>
      <c r="B268" s="79" t="s">
        <v>991</v>
      </c>
      <c r="C268" s="83">
        <f>vlookup(A268,'House Floor Votes.1'!$C$9:$Y$498,22,FALSE)</f>
        <v>6</v>
      </c>
      <c r="D268" s="84">
        <f>vlookup(A268,'House Floor Votes.1'!$C$9:$Y$498,23,FALSE)</f>
        <v>0</v>
      </c>
      <c r="E268" s="79"/>
      <c r="F268" s="79"/>
      <c r="G268" s="79"/>
      <c r="H268" s="79"/>
      <c r="I268" s="77"/>
      <c r="J268" s="79"/>
      <c r="K268" s="79"/>
      <c r="L268" s="79"/>
      <c r="M268" s="79"/>
      <c r="N268" s="77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>
      <c r="A269" s="82" t="s">
        <v>257</v>
      </c>
      <c r="B269" s="79" t="s">
        <v>992</v>
      </c>
      <c r="C269" s="83">
        <f>vlookup(A269,'House Floor Votes.1'!$C$9:$Y$498,22,FALSE)</f>
        <v>6</v>
      </c>
      <c r="D269" s="84">
        <f>vlookup(A269,'House Floor Votes.1'!$C$9:$Y$498,23,FALSE)</f>
        <v>13</v>
      </c>
      <c r="E269" s="79"/>
      <c r="F269" s="79"/>
      <c r="G269" s="79"/>
      <c r="H269" s="79"/>
      <c r="I269" s="77"/>
      <c r="J269" s="79"/>
      <c r="K269" s="79"/>
      <c r="L269" s="79"/>
      <c r="M269" s="79"/>
      <c r="N269" s="77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>
      <c r="A270" s="82" t="s">
        <v>374</v>
      </c>
      <c r="B270" s="79" t="s">
        <v>992</v>
      </c>
      <c r="C270" s="83">
        <f>vlookup(A270,'House Floor Votes.1'!$C$9:$Y$498,22,FALSE)</f>
        <v>6</v>
      </c>
      <c r="D270" s="84">
        <f>vlookup(A270,'House Floor Votes.1'!$C$9:$Y$498,23,FALSE)</f>
        <v>13</v>
      </c>
      <c r="E270" s="79"/>
      <c r="F270" s="79"/>
      <c r="G270" s="79"/>
      <c r="H270" s="79"/>
      <c r="I270" s="77"/>
      <c r="J270" s="79"/>
      <c r="K270" s="79"/>
      <c r="L270" s="79"/>
      <c r="M270" s="79"/>
      <c r="N270" s="77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>
      <c r="A271" s="82" t="s">
        <v>459</v>
      </c>
      <c r="B271" s="79" t="s">
        <v>992</v>
      </c>
      <c r="C271" s="83">
        <f>vlookup(A271,'House Floor Votes.1'!$C$9:$Y$498,22,FALSE)</f>
        <v>6</v>
      </c>
      <c r="D271" s="84">
        <f>vlookup(A271,'House Floor Votes.1'!$C$9:$Y$498,23,FALSE)</f>
        <v>13</v>
      </c>
      <c r="E271" s="79"/>
      <c r="F271" s="79"/>
      <c r="G271" s="79"/>
      <c r="H271" s="79"/>
      <c r="I271" s="77"/>
      <c r="J271" s="79"/>
      <c r="K271" s="79"/>
      <c r="L271" s="79"/>
      <c r="M271" s="79"/>
      <c r="N271" s="77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>
      <c r="A272" s="82" t="s">
        <v>363</v>
      </c>
      <c r="B272" s="79" t="s">
        <v>992</v>
      </c>
      <c r="C272" s="83">
        <f>vlookup(A272,'House Floor Votes.1'!$C$9:$Y$498,22,FALSE)</f>
        <v>6</v>
      </c>
      <c r="D272" s="84">
        <f>vlookup(A272,'House Floor Votes.1'!$C$9:$Y$498,23,FALSE)</f>
        <v>13</v>
      </c>
      <c r="E272" s="79"/>
      <c r="F272" s="79"/>
      <c r="G272" s="79"/>
      <c r="H272" s="79"/>
      <c r="I272" s="77"/>
      <c r="J272" s="79"/>
      <c r="K272" s="79"/>
      <c r="L272" s="79"/>
      <c r="M272" s="79"/>
      <c r="N272" s="77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>
      <c r="A273" s="82" t="s">
        <v>596</v>
      </c>
      <c r="B273" s="79" t="s">
        <v>992</v>
      </c>
      <c r="C273" s="83">
        <f>vlookup(A273,'House Floor Votes.1'!$C$9:$Y$498,22,FALSE)</f>
        <v>6</v>
      </c>
      <c r="D273" s="84">
        <f>vlookup(A273,'House Floor Votes.1'!$C$9:$Y$498,23,FALSE)</f>
        <v>13</v>
      </c>
      <c r="E273" s="79"/>
      <c r="F273" s="79"/>
      <c r="G273" s="79"/>
      <c r="H273" s="79"/>
      <c r="I273" s="77"/>
      <c r="J273" s="79"/>
      <c r="K273" s="79"/>
      <c r="L273" s="79"/>
      <c r="M273" s="79"/>
      <c r="N273" s="77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>
      <c r="A274" s="82" t="s">
        <v>698</v>
      </c>
      <c r="B274" s="79" t="s">
        <v>992</v>
      </c>
      <c r="C274" s="83">
        <f>vlookup(A274,'House Floor Votes.1'!$C$9:$Y$498,22,FALSE)</f>
        <v>6</v>
      </c>
      <c r="D274" s="84">
        <f>vlookup(A274,'House Floor Votes.1'!$C$9:$Y$498,23,FALSE)</f>
        <v>13</v>
      </c>
      <c r="E274" s="79"/>
      <c r="F274" s="79"/>
      <c r="G274" s="79"/>
      <c r="H274" s="79"/>
      <c r="I274" s="77"/>
      <c r="J274" s="79"/>
      <c r="K274" s="79"/>
      <c r="L274" s="79"/>
      <c r="M274" s="79"/>
      <c r="N274" s="77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>
      <c r="A275" s="82" t="s">
        <v>504</v>
      </c>
      <c r="B275" s="79" t="s">
        <v>992</v>
      </c>
      <c r="C275" s="83">
        <f>vlookup(A275,'House Floor Votes.1'!$C$9:$Y$498,22,FALSE)</f>
        <v>5</v>
      </c>
      <c r="D275" s="84">
        <f>vlookup(A275,'House Floor Votes.1'!$C$9:$Y$498,23,FALSE)</f>
        <v>14</v>
      </c>
      <c r="E275" s="79"/>
      <c r="F275" s="79"/>
      <c r="G275" s="79"/>
      <c r="H275" s="79"/>
      <c r="I275" s="77"/>
      <c r="J275" s="79"/>
      <c r="K275" s="79"/>
      <c r="L275" s="79"/>
      <c r="M275" s="79"/>
      <c r="N275" s="77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>
      <c r="A276" s="82" t="s">
        <v>411</v>
      </c>
      <c r="B276" s="79" t="s">
        <v>992</v>
      </c>
      <c r="C276" s="83">
        <f>vlookup(A276,'House Floor Votes.1'!$C$9:$Y$498,22,FALSE)</f>
        <v>5</v>
      </c>
      <c r="D276" s="84">
        <f>vlookup(A276,'House Floor Votes.1'!$C$9:$Y$498,23,FALSE)</f>
        <v>13</v>
      </c>
      <c r="E276" s="79"/>
      <c r="F276" s="79"/>
      <c r="G276" s="79"/>
      <c r="H276" s="79"/>
      <c r="I276" s="77"/>
      <c r="J276" s="79"/>
      <c r="K276" s="79"/>
      <c r="L276" s="79"/>
      <c r="M276" s="79"/>
      <c r="N276" s="77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>
      <c r="A277" s="82" t="s">
        <v>201</v>
      </c>
      <c r="B277" s="79" t="s">
        <v>992</v>
      </c>
      <c r="C277" s="83">
        <f>vlookup(A277,'House Floor Votes.1'!$C$9:$Y$498,22,FALSE)</f>
        <v>4</v>
      </c>
      <c r="D277" s="84">
        <f>vlookup(A277,'House Floor Votes.1'!$C$9:$Y$498,23,FALSE)</f>
        <v>15</v>
      </c>
      <c r="E277" s="79"/>
      <c r="F277" s="79"/>
      <c r="G277" s="79"/>
      <c r="H277" s="79"/>
      <c r="I277" s="77"/>
      <c r="J277" s="79"/>
      <c r="K277" s="79"/>
      <c r="L277" s="79"/>
      <c r="M277" s="79"/>
      <c r="N277" s="77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>
      <c r="A278" s="82" t="s">
        <v>466</v>
      </c>
      <c r="B278" s="79" t="s">
        <v>992</v>
      </c>
      <c r="C278" s="83">
        <f>vlookup(A278,'House Floor Votes.1'!$C$9:$Y$498,22,FALSE)</f>
        <v>5</v>
      </c>
      <c r="D278" s="84">
        <f>vlookup(A278,'House Floor Votes.1'!$C$9:$Y$498,23,FALSE)</f>
        <v>14</v>
      </c>
      <c r="E278" s="79"/>
      <c r="F278" s="79"/>
      <c r="G278" s="79"/>
      <c r="H278" s="79"/>
      <c r="I278" s="77"/>
      <c r="J278" s="79"/>
      <c r="K278" s="79"/>
      <c r="L278" s="79"/>
      <c r="M278" s="79"/>
      <c r="N278" s="77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>
      <c r="A279" s="82" t="s">
        <v>272</v>
      </c>
      <c r="B279" s="79" t="s">
        <v>992</v>
      </c>
      <c r="C279" s="83">
        <f>vlookup(A279,'House Floor Votes.1'!$C$9:$Y$498,22,FALSE)</f>
        <v>5</v>
      </c>
      <c r="D279" s="84">
        <f>vlookup(A279,'House Floor Votes.1'!$C$9:$Y$498,23,FALSE)</f>
        <v>14</v>
      </c>
      <c r="E279" s="79"/>
      <c r="F279" s="79"/>
      <c r="G279" s="79"/>
      <c r="H279" s="79"/>
      <c r="I279" s="77"/>
      <c r="J279" s="79"/>
      <c r="K279" s="79"/>
      <c r="L279" s="79"/>
      <c r="M279" s="79"/>
      <c r="N279" s="77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>
      <c r="A280" s="82" t="s">
        <v>744</v>
      </c>
      <c r="B280" s="79" t="s">
        <v>992</v>
      </c>
      <c r="C280" s="83">
        <f>vlookup(A280,'House Floor Votes.1'!$C$9:$Y$498,22,FALSE)</f>
        <v>5</v>
      </c>
      <c r="D280" s="84">
        <f>vlookup(A280,'House Floor Votes.1'!$C$9:$Y$498,23,FALSE)</f>
        <v>14</v>
      </c>
      <c r="E280" s="79"/>
      <c r="F280" s="79"/>
      <c r="G280" s="79"/>
      <c r="H280" s="79"/>
      <c r="I280" s="77"/>
      <c r="J280" s="79"/>
      <c r="K280" s="79"/>
      <c r="L280" s="79"/>
      <c r="M280" s="79"/>
      <c r="N280" s="77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>
      <c r="A281" s="82" t="s">
        <v>734</v>
      </c>
      <c r="B281" s="79" t="s">
        <v>992</v>
      </c>
      <c r="C281" s="83">
        <f>vlookup(A281,'House Floor Votes.1'!$C$9:$Y$498,22,FALSE)</f>
        <v>5</v>
      </c>
      <c r="D281" s="84">
        <f>vlookup(A281,'House Floor Votes.1'!$C$9:$Y$498,23,FALSE)</f>
        <v>14</v>
      </c>
      <c r="E281" s="79"/>
      <c r="F281" s="79"/>
      <c r="G281" s="79"/>
      <c r="H281" s="79"/>
      <c r="I281" s="77"/>
      <c r="J281" s="79"/>
      <c r="K281" s="79"/>
      <c r="L281" s="79"/>
      <c r="M281" s="79"/>
      <c r="N281" s="77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>
      <c r="A282" s="82" t="s">
        <v>403</v>
      </c>
      <c r="B282" s="79" t="s">
        <v>992</v>
      </c>
      <c r="C282" s="83">
        <f>vlookup(A282,'House Floor Votes.1'!$C$9:$Y$498,22,FALSE)</f>
        <v>5</v>
      </c>
      <c r="D282" s="84">
        <f>vlookup(A282,'House Floor Votes.1'!$C$9:$Y$498,23,FALSE)</f>
        <v>14</v>
      </c>
      <c r="E282" s="79"/>
      <c r="F282" s="79"/>
      <c r="G282" s="79"/>
      <c r="H282" s="79"/>
      <c r="I282" s="77"/>
      <c r="J282" s="79"/>
      <c r="K282" s="79"/>
      <c r="L282" s="79"/>
      <c r="M282" s="79"/>
      <c r="N282" s="77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>
      <c r="A283" s="82" t="s">
        <v>716</v>
      </c>
      <c r="B283" s="79" t="s">
        <v>992</v>
      </c>
      <c r="C283" s="83">
        <f>vlookup(A283,'House Floor Votes.1'!$C$9:$Y$498,22,FALSE)</f>
        <v>5</v>
      </c>
      <c r="D283" s="84">
        <f>vlookup(A283,'House Floor Votes.1'!$C$9:$Y$498,23,FALSE)</f>
        <v>14</v>
      </c>
      <c r="E283" s="79"/>
      <c r="F283" s="79"/>
      <c r="G283" s="79"/>
      <c r="H283" s="79"/>
      <c r="I283" s="77"/>
      <c r="J283" s="79"/>
      <c r="K283" s="79"/>
      <c r="L283" s="79"/>
      <c r="M283" s="79"/>
      <c r="N283" s="77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>
      <c r="A284" s="82" t="s">
        <v>737</v>
      </c>
      <c r="B284" s="79" t="s">
        <v>992</v>
      </c>
      <c r="C284" s="83">
        <f>vlookup(A284,'House Floor Votes.1'!$C$9:$Y$498,22,FALSE)</f>
        <v>5</v>
      </c>
      <c r="D284" s="84">
        <f>vlookup(A284,'House Floor Votes.1'!$C$9:$Y$498,23,FALSE)</f>
        <v>14</v>
      </c>
      <c r="E284" s="79"/>
      <c r="F284" s="79"/>
      <c r="G284" s="79"/>
      <c r="H284" s="79"/>
      <c r="I284" s="77"/>
      <c r="J284" s="79"/>
      <c r="K284" s="79"/>
      <c r="L284" s="79"/>
      <c r="M284" s="79"/>
      <c r="N284" s="77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>
      <c r="A285" s="82" t="s">
        <v>359</v>
      </c>
      <c r="B285" s="79" t="s">
        <v>992</v>
      </c>
      <c r="C285" s="83">
        <f>vlookup(A285,'House Floor Votes.1'!$C$9:$Y$498,22,FALSE)</f>
        <v>4</v>
      </c>
      <c r="D285" s="84">
        <f>vlookup(A285,'House Floor Votes.1'!$C$9:$Y$498,23,FALSE)</f>
        <v>15</v>
      </c>
      <c r="E285" s="79"/>
      <c r="F285" s="79"/>
      <c r="G285" s="79"/>
      <c r="H285" s="79"/>
      <c r="I285" s="77"/>
      <c r="J285" s="79"/>
      <c r="K285" s="79"/>
      <c r="L285" s="79"/>
      <c r="M285" s="79"/>
      <c r="N285" s="77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>
      <c r="A286" s="82" t="s">
        <v>365</v>
      </c>
      <c r="B286" s="79" t="s">
        <v>992</v>
      </c>
      <c r="C286" s="83">
        <f>vlookup(A286,'House Floor Votes.1'!$C$9:$Y$498,22,FALSE)</f>
        <v>5</v>
      </c>
      <c r="D286" s="84">
        <f>vlookup(A286,'House Floor Votes.1'!$C$9:$Y$498,23,FALSE)</f>
        <v>14</v>
      </c>
      <c r="E286" s="79"/>
      <c r="F286" s="79"/>
      <c r="G286" s="79"/>
      <c r="H286" s="79"/>
      <c r="I286" s="77"/>
      <c r="J286" s="79"/>
      <c r="K286" s="79"/>
      <c r="L286" s="79"/>
      <c r="M286" s="79"/>
      <c r="N286" s="77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>
      <c r="A287" s="82" t="s">
        <v>582</v>
      </c>
      <c r="B287" s="79" t="s">
        <v>992</v>
      </c>
      <c r="C287" s="83">
        <f>vlookup(A287,'House Floor Votes.1'!$C$9:$Y$498,22,FALSE)</f>
        <v>6</v>
      </c>
      <c r="D287" s="84">
        <f>vlookup(A287,'House Floor Votes.1'!$C$9:$Y$498,23,FALSE)</f>
        <v>13</v>
      </c>
      <c r="E287" s="79"/>
      <c r="F287" s="79"/>
      <c r="G287" s="79"/>
      <c r="H287" s="79"/>
      <c r="I287" s="77"/>
      <c r="J287" s="79"/>
      <c r="K287" s="79"/>
      <c r="L287" s="79"/>
      <c r="M287" s="79"/>
      <c r="N287" s="77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>
      <c r="A288" s="82" t="s">
        <v>715</v>
      </c>
      <c r="B288" s="79" t="s">
        <v>992</v>
      </c>
      <c r="C288" s="83">
        <f>vlookup(A288,'House Floor Votes.1'!$C$9:$Y$498,22,FALSE)</f>
        <v>5</v>
      </c>
      <c r="D288" s="84">
        <f>vlookup(A288,'House Floor Votes.1'!$C$9:$Y$498,23,FALSE)</f>
        <v>14</v>
      </c>
      <c r="E288" s="79"/>
      <c r="F288" s="79"/>
      <c r="G288" s="79"/>
      <c r="H288" s="79"/>
      <c r="I288" s="77"/>
      <c r="J288" s="79"/>
      <c r="K288" s="79"/>
      <c r="L288" s="79"/>
      <c r="M288" s="79"/>
      <c r="N288" s="77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>
      <c r="A289" s="82" t="s">
        <v>375</v>
      </c>
      <c r="B289" s="79" t="s">
        <v>992</v>
      </c>
      <c r="C289" s="83">
        <f>vlookup(A289,'House Floor Votes.1'!$C$9:$Y$498,22,FALSE)</f>
        <v>5</v>
      </c>
      <c r="D289" s="84">
        <f>vlookup(A289,'House Floor Votes.1'!$C$9:$Y$498,23,FALSE)</f>
        <v>14</v>
      </c>
      <c r="E289" s="79"/>
      <c r="F289" s="79"/>
      <c r="G289" s="79"/>
      <c r="H289" s="79"/>
      <c r="I289" s="77"/>
      <c r="J289" s="79"/>
      <c r="K289" s="79"/>
      <c r="L289" s="79"/>
      <c r="M289" s="79"/>
      <c r="N289" s="77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>
      <c r="A290" s="82" t="s">
        <v>740</v>
      </c>
      <c r="B290" s="79" t="s">
        <v>992</v>
      </c>
      <c r="C290" s="83">
        <f>vlookup(A290,'House Floor Votes.1'!$C$9:$Y$498,22,FALSE)</f>
        <v>5</v>
      </c>
      <c r="D290" s="84">
        <f>vlookup(A290,'House Floor Votes.1'!$C$9:$Y$498,23,FALSE)</f>
        <v>14</v>
      </c>
      <c r="E290" s="79"/>
      <c r="F290" s="79"/>
      <c r="G290" s="79"/>
      <c r="H290" s="79"/>
      <c r="I290" s="77"/>
      <c r="J290" s="79"/>
      <c r="K290" s="79"/>
      <c r="L290" s="79"/>
      <c r="M290" s="79"/>
      <c r="N290" s="77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>
      <c r="A291" s="82" t="s">
        <v>516</v>
      </c>
      <c r="B291" s="79" t="s">
        <v>992</v>
      </c>
      <c r="C291" s="83">
        <f>vlookup(A291,'House Floor Votes.1'!$C$9:$Y$498,22,FALSE)</f>
        <v>5</v>
      </c>
      <c r="D291" s="84">
        <f>vlookup(A291,'House Floor Votes.1'!$C$9:$Y$498,23,FALSE)</f>
        <v>14</v>
      </c>
      <c r="E291" s="79"/>
      <c r="F291" s="79"/>
      <c r="G291" s="79"/>
      <c r="H291" s="79"/>
      <c r="I291" s="77"/>
      <c r="J291" s="79"/>
      <c r="K291" s="79"/>
      <c r="L291" s="79"/>
      <c r="M291" s="79"/>
      <c r="N291" s="77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>
      <c r="A292" s="82" t="s">
        <v>368</v>
      </c>
      <c r="B292" s="79" t="s">
        <v>992</v>
      </c>
      <c r="C292" s="83">
        <f>vlookup(A292,'House Floor Votes.1'!$C$9:$Y$498,22,FALSE)</f>
        <v>5</v>
      </c>
      <c r="D292" s="84">
        <f>vlookup(A292,'House Floor Votes.1'!$C$9:$Y$498,23,FALSE)</f>
        <v>14</v>
      </c>
      <c r="E292" s="79"/>
      <c r="F292" s="79"/>
      <c r="G292" s="79"/>
      <c r="H292" s="79"/>
      <c r="I292" s="77"/>
      <c r="J292" s="79"/>
      <c r="K292" s="79"/>
      <c r="L292" s="79"/>
      <c r="M292" s="79"/>
      <c r="N292" s="77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>
      <c r="A293" s="82" t="s">
        <v>517</v>
      </c>
      <c r="B293" s="79" t="s">
        <v>992</v>
      </c>
      <c r="C293" s="83">
        <f>vlookup(A293,'House Floor Votes.1'!$C$9:$Y$498,22,FALSE)</f>
        <v>5</v>
      </c>
      <c r="D293" s="84">
        <f>vlookup(A293,'House Floor Votes.1'!$C$9:$Y$498,23,FALSE)</f>
        <v>14</v>
      </c>
      <c r="E293" s="79"/>
      <c r="F293" s="79"/>
      <c r="G293" s="79"/>
      <c r="H293" s="79"/>
      <c r="I293" s="77"/>
      <c r="J293" s="79"/>
      <c r="K293" s="79"/>
      <c r="L293" s="79"/>
      <c r="M293" s="79"/>
      <c r="N293" s="77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>
      <c r="A294" s="82" t="s">
        <v>563</v>
      </c>
      <c r="B294" s="79" t="s">
        <v>992</v>
      </c>
      <c r="C294" s="83">
        <f>vlookup(A294,'House Floor Votes.1'!$C$9:$Y$498,22,FALSE)</f>
        <v>4</v>
      </c>
      <c r="D294" s="84">
        <f>vlookup(A294,'House Floor Votes.1'!$C$9:$Y$498,23,FALSE)</f>
        <v>15</v>
      </c>
      <c r="E294" s="79"/>
      <c r="F294" s="79"/>
      <c r="G294" s="79"/>
      <c r="H294" s="79"/>
      <c r="I294" s="77"/>
      <c r="J294" s="79"/>
      <c r="K294" s="79"/>
      <c r="L294" s="79"/>
      <c r="M294" s="79"/>
      <c r="N294" s="77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>
      <c r="A295" s="82" t="s">
        <v>506</v>
      </c>
      <c r="B295" s="79" t="s">
        <v>992</v>
      </c>
      <c r="C295" s="83">
        <f>vlookup(A295,'House Floor Votes.1'!$C$9:$Y$498,22,FALSE)</f>
        <v>4</v>
      </c>
      <c r="D295" s="84">
        <f>vlookup(A295,'House Floor Votes.1'!$C$9:$Y$498,23,FALSE)</f>
        <v>15</v>
      </c>
      <c r="E295" s="79"/>
      <c r="F295" s="79"/>
      <c r="G295" s="79"/>
      <c r="H295" s="79"/>
      <c r="I295" s="77"/>
      <c r="J295" s="79"/>
      <c r="K295" s="79"/>
      <c r="L295" s="79"/>
      <c r="M295" s="79"/>
      <c r="N295" s="77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>
      <c r="A296" s="82" t="s">
        <v>699</v>
      </c>
      <c r="B296" s="79" t="s">
        <v>992</v>
      </c>
      <c r="C296" s="83">
        <f>vlookup(A296,'House Floor Votes.1'!$C$9:$Y$498,22,FALSE)</f>
        <v>4</v>
      </c>
      <c r="D296" s="84">
        <f>vlookup(A296,'House Floor Votes.1'!$C$9:$Y$498,23,FALSE)</f>
        <v>15</v>
      </c>
      <c r="E296" s="79"/>
      <c r="F296" s="79"/>
      <c r="G296" s="79"/>
      <c r="H296" s="79"/>
      <c r="I296" s="77"/>
      <c r="J296" s="79"/>
      <c r="K296" s="79"/>
      <c r="L296" s="79"/>
      <c r="M296" s="79"/>
      <c r="N296" s="77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>
      <c r="A297" s="82" t="s">
        <v>530</v>
      </c>
      <c r="B297" s="79" t="s">
        <v>992</v>
      </c>
      <c r="C297" s="83">
        <f>vlookup(A297,'House Floor Votes.1'!$C$9:$Y$498,22,FALSE)</f>
        <v>3</v>
      </c>
      <c r="D297" s="84">
        <f>vlookup(A297,'House Floor Votes.1'!$C$9:$Y$498,23,FALSE)</f>
        <v>15</v>
      </c>
      <c r="E297" s="79"/>
      <c r="F297" s="79"/>
      <c r="G297" s="79"/>
      <c r="H297" s="79"/>
      <c r="I297" s="77"/>
      <c r="J297" s="79"/>
      <c r="K297" s="79"/>
      <c r="L297" s="79"/>
      <c r="M297" s="79"/>
      <c r="N297" s="77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>
      <c r="A298" s="82" t="s">
        <v>655</v>
      </c>
      <c r="B298" s="79" t="s">
        <v>992</v>
      </c>
      <c r="C298" s="83">
        <f>vlookup(A298,'House Floor Votes.1'!$C$9:$Y$498,22,FALSE)</f>
        <v>4</v>
      </c>
      <c r="D298" s="84">
        <f>vlookup(A298,'House Floor Votes.1'!$C$9:$Y$498,23,FALSE)</f>
        <v>15</v>
      </c>
      <c r="E298" s="79"/>
      <c r="F298" s="79"/>
      <c r="G298" s="79"/>
      <c r="H298" s="79"/>
      <c r="I298" s="77"/>
      <c r="J298" s="79"/>
      <c r="K298" s="79"/>
      <c r="L298" s="79"/>
      <c r="M298" s="79"/>
      <c r="N298" s="77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>
      <c r="A299" s="82" t="s">
        <v>603</v>
      </c>
      <c r="B299" s="79" t="s">
        <v>992</v>
      </c>
      <c r="C299" s="83">
        <f>vlookup(A299,'House Floor Votes.1'!$C$9:$Y$498,22,FALSE)</f>
        <v>4</v>
      </c>
      <c r="D299" s="84">
        <f>vlookup(A299,'House Floor Votes.1'!$C$9:$Y$498,23,FALSE)</f>
        <v>15</v>
      </c>
      <c r="E299" s="79"/>
      <c r="F299" s="79"/>
      <c r="G299" s="79"/>
      <c r="H299" s="79"/>
      <c r="I299" s="77"/>
      <c r="J299" s="79"/>
      <c r="K299" s="79"/>
      <c r="L299" s="79"/>
      <c r="M299" s="79"/>
      <c r="N299" s="77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>
      <c r="A300" s="82" t="s">
        <v>446</v>
      </c>
      <c r="B300" s="79" t="s">
        <v>992</v>
      </c>
      <c r="C300" s="83">
        <f>vlookup(A300,'House Floor Votes.1'!$C$9:$Y$498,22,FALSE)</f>
        <v>4</v>
      </c>
      <c r="D300" s="84">
        <f>vlookup(A300,'House Floor Votes.1'!$C$9:$Y$498,23,FALSE)</f>
        <v>15</v>
      </c>
      <c r="E300" s="79"/>
      <c r="F300" s="79"/>
      <c r="G300" s="79"/>
      <c r="H300" s="79"/>
      <c r="I300" s="77"/>
      <c r="J300" s="79"/>
      <c r="K300" s="79"/>
      <c r="L300" s="79"/>
      <c r="M300" s="79"/>
      <c r="N300" s="77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>
      <c r="A301" s="82" t="s">
        <v>414</v>
      </c>
      <c r="B301" s="79" t="s">
        <v>992</v>
      </c>
      <c r="C301" s="83">
        <f>vlookup(A301,'House Floor Votes.1'!$C$9:$Y$498,22,FALSE)</f>
        <v>4</v>
      </c>
      <c r="D301" s="84">
        <f>vlookup(A301,'House Floor Votes.1'!$C$9:$Y$498,23,FALSE)</f>
        <v>15</v>
      </c>
      <c r="E301" s="79"/>
      <c r="F301" s="79"/>
      <c r="G301" s="79"/>
      <c r="H301" s="79"/>
      <c r="I301" s="77"/>
      <c r="J301" s="79"/>
      <c r="K301" s="79"/>
      <c r="L301" s="79"/>
      <c r="M301" s="79"/>
      <c r="N301" s="77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>
      <c r="A302" s="82" t="s">
        <v>426</v>
      </c>
      <c r="B302" s="79" t="s">
        <v>992</v>
      </c>
      <c r="C302" s="83">
        <f>vlookup(A302,'House Floor Votes.1'!$C$9:$Y$498,22,FALSE)</f>
        <v>4</v>
      </c>
      <c r="D302" s="84">
        <f>vlookup(A302,'House Floor Votes.1'!$C$9:$Y$498,23,FALSE)</f>
        <v>15</v>
      </c>
      <c r="E302" s="79"/>
      <c r="F302" s="79"/>
      <c r="G302" s="79"/>
      <c r="H302" s="79"/>
      <c r="I302" s="77"/>
      <c r="J302" s="79"/>
      <c r="K302" s="79"/>
      <c r="L302" s="79"/>
      <c r="M302" s="79"/>
      <c r="N302" s="77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>
      <c r="A303" s="82" t="s">
        <v>393</v>
      </c>
      <c r="B303" s="79" t="s">
        <v>992</v>
      </c>
      <c r="C303" s="83">
        <f>vlookup(A303,'House Floor Votes.1'!$C$9:$Y$498,22,FALSE)</f>
        <v>4</v>
      </c>
      <c r="D303" s="84">
        <f>vlookup(A303,'House Floor Votes.1'!$C$9:$Y$498,23,FALSE)</f>
        <v>15</v>
      </c>
      <c r="E303" s="79"/>
      <c r="F303" s="79"/>
      <c r="G303" s="79"/>
      <c r="H303" s="79"/>
      <c r="I303" s="77"/>
      <c r="J303" s="79"/>
      <c r="K303" s="79"/>
      <c r="L303" s="79"/>
      <c r="M303" s="79"/>
      <c r="N303" s="77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>
      <c r="A304" s="82" t="s">
        <v>730</v>
      </c>
      <c r="B304" s="79" t="s">
        <v>992</v>
      </c>
      <c r="C304" s="83">
        <f>vlookup(A304,'House Floor Votes.1'!$C$9:$Y$498,22,FALSE)</f>
        <v>4</v>
      </c>
      <c r="D304" s="84">
        <f>vlookup(A304,'House Floor Votes.1'!$C$9:$Y$498,23,FALSE)</f>
        <v>15</v>
      </c>
      <c r="E304" s="79"/>
      <c r="F304" s="79"/>
      <c r="G304" s="79"/>
      <c r="H304" s="79"/>
      <c r="I304" s="77"/>
      <c r="J304" s="79"/>
      <c r="K304" s="79"/>
      <c r="L304" s="79"/>
      <c r="M304" s="79"/>
      <c r="N304" s="77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>
      <c r="A305" s="82" t="s">
        <v>197</v>
      </c>
      <c r="B305" s="79" t="s">
        <v>992</v>
      </c>
      <c r="C305" s="83">
        <f>vlookup(A305,'House Floor Votes.1'!$C$9:$Y$498,22,FALSE)</f>
        <v>4</v>
      </c>
      <c r="D305" s="84">
        <f>vlookup(A305,'House Floor Votes.1'!$C$9:$Y$498,23,FALSE)</f>
        <v>14</v>
      </c>
      <c r="E305" s="79"/>
      <c r="F305" s="79"/>
      <c r="G305" s="79"/>
      <c r="H305" s="79"/>
      <c r="I305" s="77"/>
      <c r="J305" s="79"/>
      <c r="K305" s="79"/>
      <c r="L305" s="79"/>
      <c r="M305" s="79"/>
      <c r="N305" s="77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>
      <c r="A306" s="82" t="s">
        <v>394</v>
      </c>
      <c r="B306" s="79" t="s">
        <v>992</v>
      </c>
      <c r="C306" s="83">
        <f>vlookup(A306,'House Floor Votes.1'!$C$9:$Y$498,22,FALSE)</f>
        <v>4</v>
      </c>
      <c r="D306" s="84">
        <f>vlookup(A306,'House Floor Votes.1'!$C$9:$Y$498,23,FALSE)</f>
        <v>15</v>
      </c>
      <c r="E306" s="79"/>
      <c r="F306" s="79"/>
      <c r="G306" s="79"/>
      <c r="H306" s="79"/>
      <c r="I306" s="77"/>
      <c r="J306" s="79"/>
      <c r="K306" s="79"/>
      <c r="L306" s="79"/>
      <c r="M306" s="79"/>
      <c r="N306" s="77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>
      <c r="A307" s="82" t="s">
        <v>400</v>
      </c>
      <c r="B307" s="79" t="s">
        <v>992</v>
      </c>
      <c r="C307" s="83">
        <f>vlookup(A307,'House Floor Votes.1'!$C$9:$Y$498,22,FALSE)</f>
        <v>4</v>
      </c>
      <c r="D307" s="84">
        <f>vlookup(A307,'House Floor Votes.1'!$C$9:$Y$498,23,FALSE)</f>
        <v>15</v>
      </c>
      <c r="E307" s="79"/>
      <c r="F307" s="79"/>
      <c r="G307" s="79"/>
      <c r="H307" s="79"/>
      <c r="I307" s="77"/>
      <c r="J307" s="79"/>
      <c r="K307" s="79"/>
      <c r="L307" s="79"/>
      <c r="M307" s="79"/>
      <c r="N307" s="77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>
      <c r="A308" s="82" t="s">
        <v>193</v>
      </c>
      <c r="B308" s="79" t="s">
        <v>992</v>
      </c>
      <c r="C308" s="83">
        <f>vlookup(A308,'House Floor Votes.1'!$C$9:$Y$498,22,FALSE)</f>
        <v>4</v>
      </c>
      <c r="D308" s="84">
        <f>vlookup(A308,'House Floor Votes.1'!$C$9:$Y$498,23,FALSE)</f>
        <v>15</v>
      </c>
      <c r="E308" s="79"/>
      <c r="F308" s="79"/>
      <c r="G308" s="79"/>
      <c r="H308" s="79"/>
      <c r="I308" s="77"/>
      <c r="J308" s="79"/>
      <c r="K308" s="79"/>
      <c r="L308" s="79"/>
      <c r="M308" s="79"/>
      <c r="N308" s="77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>
      <c r="A309" s="82" t="s">
        <v>405</v>
      </c>
      <c r="B309" s="79" t="s">
        <v>992</v>
      </c>
      <c r="C309" s="83">
        <f>vlookup(A309,'House Floor Votes.1'!$C$9:$Y$498,22,FALSE)</f>
        <v>4</v>
      </c>
      <c r="D309" s="84">
        <f>vlookup(A309,'House Floor Votes.1'!$C$9:$Y$498,23,FALSE)</f>
        <v>15</v>
      </c>
      <c r="E309" s="79"/>
      <c r="F309" s="79"/>
      <c r="G309" s="79"/>
      <c r="H309" s="79"/>
      <c r="I309" s="77"/>
      <c r="J309" s="79"/>
      <c r="K309" s="79"/>
      <c r="L309" s="79"/>
      <c r="M309" s="79"/>
      <c r="N309" s="77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>
      <c r="A310" s="82" t="s">
        <v>659</v>
      </c>
      <c r="B310" s="79" t="s">
        <v>992</v>
      </c>
      <c r="C310" s="83">
        <f>vlookup(A310,'House Floor Votes.1'!$C$9:$Y$498,22,FALSE)</f>
        <v>4</v>
      </c>
      <c r="D310" s="84">
        <f>vlookup(A310,'House Floor Votes.1'!$C$9:$Y$498,23,FALSE)</f>
        <v>15</v>
      </c>
      <c r="E310" s="79"/>
      <c r="F310" s="79"/>
      <c r="G310" s="79"/>
      <c r="H310" s="79"/>
      <c r="I310" s="77"/>
      <c r="J310" s="79"/>
      <c r="K310" s="79"/>
      <c r="L310" s="79"/>
      <c r="M310" s="79"/>
      <c r="N310" s="77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>
      <c r="A311" s="82" t="s">
        <v>576</v>
      </c>
      <c r="B311" s="79" t="s">
        <v>992</v>
      </c>
      <c r="C311" s="83">
        <f>vlookup(A311,'House Floor Votes.1'!$C$9:$Y$498,22,FALSE)</f>
        <v>4</v>
      </c>
      <c r="D311" s="84">
        <f>vlookup(A311,'House Floor Votes.1'!$C$9:$Y$498,23,FALSE)</f>
        <v>15</v>
      </c>
      <c r="E311" s="79"/>
      <c r="F311" s="79"/>
      <c r="G311" s="79"/>
      <c r="H311" s="79"/>
      <c r="I311" s="77"/>
      <c r="J311" s="79"/>
      <c r="K311" s="79"/>
      <c r="L311" s="79"/>
      <c r="M311" s="79"/>
      <c r="N311" s="77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>
      <c r="A312" s="82" t="s">
        <v>383</v>
      </c>
      <c r="B312" s="79" t="s">
        <v>992</v>
      </c>
      <c r="C312" s="83">
        <f>vlookup(A312,'House Floor Votes.1'!$C$9:$Y$498,22,FALSE)</f>
        <v>4</v>
      </c>
      <c r="D312" s="84">
        <f>vlookup(A312,'House Floor Votes.1'!$C$9:$Y$498,23,FALSE)</f>
        <v>14</v>
      </c>
      <c r="E312" s="79"/>
      <c r="F312" s="79"/>
      <c r="G312" s="79"/>
      <c r="H312" s="79"/>
      <c r="I312" s="77"/>
      <c r="J312" s="79"/>
      <c r="K312" s="79"/>
      <c r="L312" s="79"/>
      <c r="M312" s="79"/>
      <c r="N312" s="77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>
      <c r="A313" s="82" t="s">
        <v>369</v>
      </c>
      <c r="B313" s="79" t="s">
        <v>992</v>
      </c>
      <c r="C313" s="83">
        <f>vlookup(A313,'House Floor Votes.1'!$C$9:$Y$498,22,FALSE)</f>
        <v>4</v>
      </c>
      <c r="D313" s="84">
        <f>vlookup(A313,'House Floor Votes.1'!$C$9:$Y$498,23,FALSE)</f>
        <v>14</v>
      </c>
      <c r="E313" s="79"/>
      <c r="F313" s="79"/>
      <c r="G313" s="79"/>
      <c r="H313" s="79"/>
      <c r="I313" s="77"/>
      <c r="J313" s="79"/>
      <c r="K313" s="79"/>
      <c r="L313" s="79"/>
      <c r="M313" s="79"/>
      <c r="N313" s="77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>
      <c r="A314" s="82" t="s">
        <v>641</v>
      </c>
      <c r="B314" s="79" t="s">
        <v>992</v>
      </c>
      <c r="C314" s="83">
        <f>vlookup(A314,'House Floor Votes.1'!$C$9:$Y$498,22,FALSE)</f>
        <v>4</v>
      </c>
      <c r="D314" s="84">
        <f>vlookup(A314,'House Floor Votes.1'!$C$9:$Y$498,23,FALSE)</f>
        <v>14</v>
      </c>
      <c r="E314" s="79"/>
      <c r="F314" s="79"/>
      <c r="G314" s="79"/>
      <c r="H314" s="79"/>
      <c r="I314" s="77"/>
      <c r="J314" s="79"/>
      <c r="K314" s="79"/>
      <c r="L314" s="79"/>
      <c r="M314" s="79"/>
      <c r="N314" s="77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>
      <c r="A315" s="82" t="s">
        <v>391</v>
      </c>
      <c r="B315" s="79" t="s">
        <v>992</v>
      </c>
      <c r="C315" s="83">
        <f>vlookup(A315,'House Floor Votes.1'!$C$9:$Y$498,22,FALSE)</f>
        <v>4</v>
      </c>
      <c r="D315" s="84">
        <f>vlookup(A315,'House Floor Votes.1'!$C$9:$Y$498,23,FALSE)</f>
        <v>14</v>
      </c>
      <c r="E315" s="79"/>
      <c r="F315" s="79"/>
      <c r="G315" s="79"/>
      <c r="H315" s="79"/>
      <c r="I315" s="77"/>
      <c r="J315" s="79"/>
      <c r="K315" s="79"/>
      <c r="L315" s="79"/>
      <c r="M315" s="79"/>
      <c r="N315" s="77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>
      <c r="A316" s="82" t="s">
        <v>739</v>
      </c>
      <c r="B316" s="79" t="s">
        <v>992</v>
      </c>
      <c r="C316" s="83">
        <f>vlookup(A316,'House Floor Votes.1'!$C$9:$Y$498,22,FALSE)</f>
        <v>4</v>
      </c>
      <c r="D316" s="84">
        <f>vlookup(A316,'House Floor Votes.1'!$C$9:$Y$498,23,FALSE)</f>
        <v>15</v>
      </c>
      <c r="E316" s="79"/>
      <c r="F316" s="79"/>
      <c r="G316" s="79"/>
      <c r="H316" s="79"/>
      <c r="I316" s="77"/>
      <c r="J316" s="79"/>
      <c r="K316" s="79"/>
      <c r="L316" s="79"/>
      <c r="M316" s="79"/>
      <c r="N316" s="77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>
      <c r="A317" s="82" t="s">
        <v>322</v>
      </c>
      <c r="B317" s="79" t="s">
        <v>992</v>
      </c>
      <c r="C317" s="83">
        <f>vlookup(A317,'House Floor Votes.1'!$C$9:$Y$498,22,FALSE)</f>
        <v>4</v>
      </c>
      <c r="D317" s="84">
        <f>vlookup(A317,'House Floor Votes.1'!$C$9:$Y$498,23,FALSE)</f>
        <v>13</v>
      </c>
      <c r="E317" s="79"/>
      <c r="F317" s="79"/>
      <c r="G317" s="79"/>
      <c r="H317" s="79"/>
      <c r="I317" s="77"/>
      <c r="J317" s="79"/>
      <c r="K317" s="79"/>
      <c r="L317" s="79"/>
      <c r="M317" s="79"/>
      <c r="N317" s="77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>
      <c r="A318" s="82" t="s">
        <v>415</v>
      </c>
      <c r="B318" s="79" t="s">
        <v>992</v>
      </c>
      <c r="C318" s="83">
        <f>vlookup(A318,'House Floor Votes.1'!$C$9:$Y$498,22,FALSE)</f>
        <v>4</v>
      </c>
      <c r="D318" s="84">
        <f>vlookup(A318,'House Floor Votes.1'!$C$9:$Y$498,23,FALSE)</f>
        <v>14</v>
      </c>
      <c r="E318" s="79"/>
      <c r="F318" s="79"/>
      <c r="G318" s="79"/>
      <c r="H318" s="79"/>
      <c r="I318" s="77"/>
      <c r="J318" s="79"/>
      <c r="K318" s="79"/>
      <c r="L318" s="79"/>
      <c r="M318" s="79"/>
      <c r="N318" s="77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>
      <c r="A319" s="82" t="s">
        <v>367</v>
      </c>
      <c r="B319" s="79" t="s">
        <v>992</v>
      </c>
      <c r="C319" s="83">
        <f>vlookup(A319,'House Floor Votes.1'!$C$9:$Y$498,22,FALSE)</f>
        <v>3</v>
      </c>
      <c r="D319" s="84">
        <f>vlookup(A319,'House Floor Votes.1'!$C$9:$Y$498,23,FALSE)</f>
        <v>16</v>
      </c>
      <c r="E319" s="79"/>
      <c r="F319" s="79"/>
      <c r="G319" s="79"/>
      <c r="H319" s="79"/>
      <c r="I319" s="77"/>
      <c r="J319" s="79"/>
      <c r="K319" s="79"/>
      <c r="L319" s="79"/>
      <c r="M319" s="79"/>
      <c r="N319" s="77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>
      <c r="A320" s="82" t="s">
        <v>615</v>
      </c>
      <c r="B320" s="79" t="s">
        <v>992</v>
      </c>
      <c r="C320" s="83">
        <f>vlookup(A320,'House Floor Votes.1'!$C$9:$Y$498,22,FALSE)</f>
        <v>3</v>
      </c>
      <c r="D320" s="84">
        <f>vlookup(A320,'House Floor Votes.1'!$C$9:$Y$498,23,FALSE)</f>
        <v>16</v>
      </c>
      <c r="E320" s="79"/>
      <c r="F320" s="79"/>
      <c r="G320" s="79"/>
      <c r="H320" s="79"/>
      <c r="I320" s="77"/>
      <c r="J320" s="79"/>
      <c r="K320" s="79"/>
      <c r="L320" s="79"/>
      <c r="M320" s="79"/>
      <c r="N320" s="77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>
      <c r="A321" s="82" t="s">
        <v>357</v>
      </c>
      <c r="B321" s="79" t="s">
        <v>992</v>
      </c>
      <c r="C321" s="83">
        <f>vlookup(A321,'House Floor Votes.1'!$C$9:$Y$498,22,FALSE)</f>
        <v>3</v>
      </c>
      <c r="D321" s="84">
        <f>vlookup(A321,'House Floor Votes.1'!$C$9:$Y$498,23,FALSE)</f>
        <v>16</v>
      </c>
      <c r="E321" s="79"/>
      <c r="F321" s="79"/>
      <c r="G321" s="79"/>
      <c r="H321" s="79"/>
      <c r="I321" s="77"/>
      <c r="J321" s="79"/>
      <c r="K321" s="79"/>
      <c r="L321" s="79"/>
      <c r="M321" s="79"/>
      <c r="N321" s="77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>
      <c r="A322" s="82" t="s">
        <v>578</v>
      </c>
      <c r="B322" s="79" t="s">
        <v>992</v>
      </c>
      <c r="C322" s="83">
        <f>vlookup(A322,'House Floor Votes.1'!$C$9:$Y$498,22,FALSE)</f>
        <v>3</v>
      </c>
      <c r="D322" s="84">
        <f>vlookup(A322,'House Floor Votes.1'!$C$9:$Y$498,23,FALSE)</f>
        <v>16</v>
      </c>
      <c r="E322" s="79"/>
      <c r="F322" s="79"/>
      <c r="G322" s="79"/>
      <c r="H322" s="79"/>
      <c r="I322" s="77"/>
      <c r="J322" s="79"/>
      <c r="K322" s="79"/>
      <c r="L322" s="79"/>
      <c r="M322" s="79"/>
      <c r="N322" s="77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>
      <c r="A323" s="82" t="s">
        <v>535</v>
      </c>
      <c r="B323" s="79" t="s">
        <v>992</v>
      </c>
      <c r="C323" s="83">
        <f>vlookup(A323,'House Floor Votes.1'!$C$9:$Y$498,22,FALSE)</f>
        <v>3</v>
      </c>
      <c r="D323" s="84">
        <f>vlookup(A323,'House Floor Votes.1'!$C$9:$Y$498,23,FALSE)</f>
        <v>16</v>
      </c>
      <c r="E323" s="79"/>
      <c r="F323" s="79"/>
      <c r="G323" s="79"/>
      <c r="H323" s="79"/>
      <c r="I323" s="77"/>
      <c r="J323" s="79"/>
      <c r="K323" s="79"/>
      <c r="L323" s="79"/>
      <c r="M323" s="79"/>
      <c r="N323" s="77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>
      <c r="A324" s="82" t="s">
        <v>562</v>
      </c>
      <c r="B324" s="79" t="s">
        <v>992</v>
      </c>
      <c r="C324" s="83">
        <f>vlookup(A324,'House Floor Votes.1'!$C$9:$Y$498,22,FALSE)</f>
        <v>3</v>
      </c>
      <c r="D324" s="84">
        <f>vlookup(A324,'House Floor Votes.1'!$C$9:$Y$498,23,FALSE)</f>
        <v>16</v>
      </c>
      <c r="E324" s="79"/>
      <c r="F324" s="79"/>
      <c r="G324" s="79"/>
      <c r="H324" s="79"/>
      <c r="I324" s="77"/>
      <c r="J324" s="79"/>
      <c r="K324" s="79"/>
      <c r="L324" s="79"/>
      <c r="M324" s="79"/>
      <c r="N324" s="77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>
      <c r="A325" s="82" t="s">
        <v>590</v>
      </c>
      <c r="B325" s="79" t="s">
        <v>992</v>
      </c>
      <c r="C325" s="83">
        <f>vlookup(A325,'House Floor Votes.1'!$C$9:$Y$498,22,FALSE)</f>
        <v>2</v>
      </c>
      <c r="D325" s="84">
        <f>vlookup(A325,'House Floor Votes.1'!$C$9:$Y$498,23,FALSE)</f>
        <v>15</v>
      </c>
      <c r="E325" s="79"/>
      <c r="F325" s="79"/>
      <c r="G325" s="79"/>
      <c r="H325" s="79"/>
      <c r="I325" s="77"/>
      <c r="J325" s="79"/>
      <c r="K325" s="79"/>
      <c r="L325" s="79"/>
      <c r="M325" s="79"/>
      <c r="N325" s="77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>
      <c r="A326" s="82" t="s">
        <v>522</v>
      </c>
      <c r="B326" s="79" t="s">
        <v>992</v>
      </c>
      <c r="C326" s="83">
        <f>vlookup(A326,'House Floor Votes.1'!$C$9:$Y$498,22,FALSE)</f>
        <v>2</v>
      </c>
      <c r="D326" s="84">
        <f>vlookup(A326,'House Floor Votes.1'!$C$9:$Y$498,23,FALSE)</f>
        <v>16</v>
      </c>
      <c r="E326" s="79"/>
      <c r="F326" s="79"/>
      <c r="G326" s="79"/>
      <c r="H326" s="79"/>
      <c r="I326" s="77"/>
      <c r="J326" s="79"/>
      <c r="K326" s="79"/>
      <c r="L326" s="79"/>
      <c r="M326" s="79"/>
      <c r="N326" s="77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>
      <c r="A327" s="82" t="s">
        <v>609</v>
      </c>
      <c r="B327" s="79" t="s">
        <v>992</v>
      </c>
      <c r="C327" s="83">
        <f>vlookup(A327,'House Floor Votes.1'!$C$9:$Y$498,22,FALSE)</f>
        <v>3</v>
      </c>
      <c r="D327" s="84">
        <f>vlookup(A327,'House Floor Votes.1'!$C$9:$Y$498,23,FALSE)</f>
        <v>16</v>
      </c>
      <c r="E327" s="79"/>
      <c r="F327" s="79"/>
      <c r="G327" s="79"/>
      <c r="H327" s="79"/>
      <c r="I327" s="77"/>
      <c r="J327" s="79"/>
      <c r="K327" s="79"/>
      <c r="L327" s="79"/>
      <c r="M327" s="79"/>
      <c r="N327" s="77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>
      <c r="A328" s="82" t="s">
        <v>565</v>
      </c>
      <c r="B328" s="79" t="s">
        <v>992</v>
      </c>
      <c r="C328" s="83">
        <f>vlookup(A328,'House Floor Votes.1'!$C$9:$Y$498,22,FALSE)</f>
        <v>3</v>
      </c>
      <c r="D328" s="84">
        <f>vlookup(A328,'House Floor Votes.1'!$C$9:$Y$498,23,FALSE)</f>
        <v>16</v>
      </c>
      <c r="E328" s="79"/>
      <c r="F328" s="79"/>
      <c r="G328" s="79"/>
      <c r="H328" s="79"/>
      <c r="I328" s="77"/>
      <c r="J328" s="79"/>
      <c r="K328" s="79"/>
      <c r="L328" s="79"/>
      <c r="M328" s="79"/>
      <c r="N328" s="77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>
      <c r="A329" s="82" t="s">
        <v>345</v>
      </c>
      <c r="B329" s="79" t="s">
        <v>992</v>
      </c>
      <c r="C329" s="83">
        <f>vlookup(A329,'House Floor Votes.1'!$C$9:$Y$498,22,FALSE)</f>
        <v>3</v>
      </c>
      <c r="D329" s="84">
        <f>vlookup(A329,'House Floor Votes.1'!$C$9:$Y$498,23,FALSE)</f>
        <v>15</v>
      </c>
      <c r="E329" s="79"/>
      <c r="F329" s="79"/>
      <c r="G329" s="79"/>
      <c r="H329" s="79"/>
      <c r="I329" s="77"/>
      <c r="J329" s="79"/>
      <c r="K329" s="79"/>
      <c r="L329" s="79"/>
      <c r="M329" s="79"/>
      <c r="N329" s="77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>
      <c r="A330" s="82" t="s">
        <v>645</v>
      </c>
      <c r="B330" s="79" t="s">
        <v>992</v>
      </c>
      <c r="C330" s="83">
        <f>vlookup(A330,'House Floor Votes.1'!$C$9:$Y$498,22,FALSE)</f>
        <v>3</v>
      </c>
      <c r="D330" s="84">
        <f>vlookup(A330,'House Floor Votes.1'!$C$9:$Y$498,23,FALSE)</f>
        <v>16</v>
      </c>
      <c r="E330" s="79"/>
      <c r="F330" s="79"/>
      <c r="G330" s="79"/>
      <c r="H330" s="79"/>
      <c r="I330" s="77"/>
      <c r="J330" s="79"/>
      <c r="K330" s="79"/>
      <c r="L330" s="79"/>
      <c r="M330" s="79"/>
      <c r="N330" s="77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>
      <c r="A331" s="82" t="s">
        <v>712</v>
      </c>
      <c r="B331" s="79" t="s">
        <v>992</v>
      </c>
      <c r="C331" s="83">
        <f>vlookup(A331,'House Floor Votes.1'!$C$9:$Y$498,22,FALSE)</f>
        <v>3</v>
      </c>
      <c r="D331" s="84">
        <f>vlookup(A331,'House Floor Votes.1'!$C$9:$Y$498,23,FALSE)</f>
        <v>14</v>
      </c>
      <c r="E331" s="79"/>
      <c r="F331" s="79"/>
      <c r="G331" s="79"/>
      <c r="H331" s="79"/>
      <c r="I331" s="77"/>
      <c r="J331" s="79"/>
      <c r="K331" s="79"/>
      <c r="L331" s="79"/>
      <c r="M331" s="79"/>
      <c r="N331" s="77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>
      <c r="A332" s="82" t="s">
        <v>594</v>
      </c>
      <c r="B332" s="79" t="s">
        <v>992</v>
      </c>
      <c r="C332" s="83">
        <f>vlookup(A332,'House Floor Votes.1'!$C$9:$Y$498,22,FALSE)</f>
        <v>3</v>
      </c>
      <c r="D332" s="84">
        <f>vlookup(A332,'House Floor Votes.1'!$C$9:$Y$498,23,FALSE)</f>
        <v>15</v>
      </c>
      <c r="E332" s="79"/>
      <c r="F332" s="79"/>
      <c r="G332" s="79"/>
      <c r="H332" s="79"/>
      <c r="I332" s="77"/>
      <c r="J332" s="79"/>
      <c r="K332" s="79"/>
      <c r="L332" s="79"/>
      <c r="M332" s="79"/>
      <c r="N332" s="77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>
      <c r="A333" s="82" t="s">
        <v>427</v>
      </c>
      <c r="B333" s="79" t="s">
        <v>992</v>
      </c>
      <c r="C333" s="83">
        <f>vlookup(A333,'House Floor Votes.1'!$C$9:$Y$498,22,FALSE)</f>
        <v>3</v>
      </c>
      <c r="D333" s="84">
        <f>vlookup(A333,'House Floor Votes.1'!$C$9:$Y$498,23,FALSE)</f>
        <v>13</v>
      </c>
      <c r="E333" s="79"/>
      <c r="F333" s="79"/>
      <c r="G333" s="79"/>
      <c r="H333" s="79"/>
      <c r="I333" s="77"/>
      <c r="J333" s="79"/>
      <c r="K333" s="79"/>
      <c r="L333" s="79"/>
      <c r="M333" s="79"/>
      <c r="N333" s="77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>
      <c r="A334" s="82" t="s">
        <v>711</v>
      </c>
      <c r="B334" s="79" t="s">
        <v>992</v>
      </c>
      <c r="C334" s="83">
        <f>vlookup(A334,'House Floor Votes.1'!$C$9:$Y$498,22,FALSE)</f>
        <v>3</v>
      </c>
      <c r="D334" s="84">
        <f>vlookup(A334,'House Floor Votes.1'!$C$9:$Y$498,23,FALSE)</f>
        <v>16</v>
      </c>
      <c r="E334" s="79"/>
      <c r="F334" s="79"/>
      <c r="G334" s="79"/>
      <c r="H334" s="79"/>
      <c r="I334" s="77"/>
      <c r="J334" s="79"/>
      <c r="K334" s="79"/>
      <c r="L334" s="79"/>
      <c r="M334" s="79"/>
      <c r="N334" s="77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>
      <c r="A335" s="41" t="s">
        <v>606</v>
      </c>
      <c r="B335" s="79" t="s">
        <v>992</v>
      </c>
      <c r="C335" s="83">
        <f>vlookup(A335,'House Floor Votes.1'!$C$9:$Y$498,22,FALSE)</f>
        <v>4</v>
      </c>
      <c r="D335" s="84">
        <f>vlookup(A335,'House Floor Votes.1'!$C$9:$Y$498,23,FALSE)</f>
        <v>15</v>
      </c>
      <c r="E335" s="79"/>
      <c r="F335" s="79"/>
      <c r="G335" s="79"/>
      <c r="H335" s="79"/>
      <c r="I335" s="77"/>
      <c r="J335" s="79"/>
      <c r="K335" s="79"/>
      <c r="L335" s="79"/>
      <c r="M335" s="79"/>
      <c r="N335" s="77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>
      <c r="A336" s="82" t="s">
        <v>584</v>
      </c>
      <c r="B336" s="79" t="s">
        <v>992</v>
      </c>
      <c r="C336" s="83">
        <f>vlookup(A336,'House Floor Votes.1'!$C$9:$Y$498,22,FALSE)</f>
        <v>2</v>
      </c>
      <c r="D336" s="84">
        <f>vlookup(A336,'House Floor Votes.1'!$C$9:$Y$498,23,FALSE)</f>
        <v>16</v>
      </c>
      <c r="E336" s="79"/>
      <c r="F336" s="79"/>
      <c r="G336" s="79"/>
      <c r="H336" s="79"/>
      <c r="I336" s="77"/>
      <c r="J336" s="79"/>
      <c r="K336" s="79"/>
      <c r="L336" s="79"/>
      <c r="M336" s="79"/>
      <c r="N336" s="77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>
      <c r="A337" s="82" t="s">
        <v>586</v>
      </c>
      <c r="B337" s="79" t="s">
        <v>992</v>
      </c>
      <c r="C337" s="83">
        <f>vlookup(A337,'House Floor Votes.1'!$C$9:$Y$498,22,FALSE)</f>
        <v>3</v>
      </c>
      <c r="D337" s="84">
        <f>vlookup(A337,'House Floor Votes.1'!$C$9:$Y$498,23,FALSE)</f>
        <v>15</v>
      </c>
      <c r="E337" s="79"/>
      <c r="F337" s="79"/>
      <c r="G337" s="79"/>
      <c r="H337" s="79"/>
      <c r="I337" s="77"/>
      <c r="J337" s="79"/>
      <c r="K337" s="79"/>
      <c r="L337" s="79"/>
      <c r="M337" s="79"/>
      <c r="N337" s="77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>
      <c r="A338" s="82" t="s">
        <v>435</v>
      </c>
      <c r="B338" s="79" t="s">
        <v>992</v>
      </c>
      <c r="C338" s="83">
        <f>vlookup(A338,'House Floor Votes.1'!$C$9:$Y$498,22,FALSE)</f>
        <v>3</v>
      </c>
      <c r="D338" s="84">
        <f>vlookup(A338,'House Floor Votes.1'!$C$9:$Y$498,23,FALSE)</f>
        <v>15</v>
      </c>
      <c r="E338" s="79"/>
      <c r="F338" s="79"/>
      <c r="G338" s="79"/>
      <c r="H338" s="79"/>
      <c r="I338" s="77"/>
      <c r="J338" s="79"/>
      <c r="K338" s="79"/>
      <c r="L338" s="79"/>
      <c r="M338" s="79"/>
      <c r="N338" s="77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>
      <c r="A339" s="82" t="s">
        <v>348</v>
      </c>
      <c r="B339" s="79" t="s">
        <v>992</v>
      </c>
      <c r="C339" s="83">
        <f>vlookup(A339,'House Floor Votes.1'!$C$9:$Y$498,22,FALSE)</f>
        <v>3</v>
      </c>
      <c r="D339" s="84">
        <f>vlookup(A339,'House Floor Votes.1'!$C$9:$Y$498,23,FALSE)</f>
        <v>16</v>
      </c>
      <c r="E339" s="79"/>
      <c r="F339" s="79"/>
      <c r="G339" s="79"/>
      <c r="H339" s="79"/>
      <c r="I339" s="77"/>
      <c r="J339" s="79"/>
      <c r="K339" s="79"/>
      <c r="L339" s="79"/>
      <c r="M339" s="79"/>
      <c r="N339" s="77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>
      <c r="A340" s="82" t="s">
        <v>373</v>
      </c>
      <c r="B340" s="79" t="s">
        <v>992</v>
      </c>
      <c r="C340" s="83">
        <f>vlookup(A340,'House Floor Votes.1'!$C$9:$Y$498,22,FALSE)</f>
        <v>2</v>
      </c>
      <c r="D340" s="84">
        <f>vlookup(A340,'House Floor Votes.1'!$C$9:$Y$498,23,FALSE)</f>
        <v>8</v>
      </c>
      <c r="E340" s="79"/>
      <c r="F340" s="79"/>
      <c r="G340" s="79"/>
      <c r="H340" s="79"/>
      <c r="I340" s="77"/>
      <c r="J340" s="79"/>
      <c r="K340" s="79"/>
      <c r="L340" s="79"/>
      <c r="M340" s="79"/>
      <c r="N340" s="77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>
      <c r="A341" s="82" t="s">
        <v>342</v>
      </c>
      <c r="B341" s="79" t="s">
        <v>992</v>
      </c>
      <c r="C341" s="83">
        <f>vlookup(A341,'House Floor Votes.1'!$C$9:$Y$498,22,FALSE)</f>
        <v>3</v>
      </c>
      <c r="D341" s="84">
        <f>vlookup(A341,'House Floor Votes.1'!$C$9:$Y$498,23,FALSE)</f>
        <v>16</v>
      </c>
      <c r="E341" s="79"/>
      <c r="F341" s="79"/>
      <c r="G341" s="79"/>
      <c r="H341" s="79"/>
      <c r="I341" s="77"/>
      <c r="J341" s="79"/>
      <c r="K341" s="79"/>
      <c r="L341" s="79"/>
      <c r="M341" s="79"/>
      <c r="N341" s="77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>
      <c r="A342" s="82" t="s">
        <v>399</v>
      </c>
      <c r="B342" s="79" t="s">
        <v>992</v>
      </c>
      <c r="C342" s="83">
        <f>vlookup(A342,'House Floor Votes.1'!$C$9:$Y$498,22,FALSE)</f>
        <v>3</v>
      </c>
      <c r="D342" s="84">
        <f>vlookup(A342,'House Floor Votes.1'!$C$9:$Y$498,23,FALSE)</f>
        <v>16</v>
      </c>
      <c r="E342" s="79"/>
      <c r="F342" s="79"/>
      <c r="G342" s="79"/>
      <c r="H342" s="79"/>
      <c r="I342" s="77"/>
      <c r="J342" s="79"/>
      <c r="K342" s="79"/>
      <c r="L342" s="79"/>
      <c r="M342" s="79"/>
      <c r="N342" s="77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>
      <c r="A343" s="82" t="s">
        <v>490</v>
      </c>
      <c r="B343" s="79" t="s">
        <v>992</v>
      </c>
      <c r="C343" s="83">
        <f>vlookup(A343,'House Floor Votes.1'!$C$9:$Y$498,22,FALSE)</f>
        <v>3</v>
      </c>
      <c r="D343" s="84">
        <f>vlookup(A343,'House Floor Votes.1'!$C$9:$Y$498,23,FALSE)</f>
        <v>16</v>
      </c>
      <c r="E343" s="79"/>
      <c r="F343" s="79"/>
      <c r="G343" s="79"/>
      <c r="H343" s="79"/>
      <c r="I343" s="77"/>
      <c r="J343" s="79"/>
      <c r="K343" s="79"/>
      <c r="L343" s="79"/>
      <c r="M343" s="79"/>
      <c r="N343" s="77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>
      <c r="A344" s="82" t="s">
        <v>592</v>
      </c>
      <c r="B344" s="79" t="s">
        <v>992</v>
      </c>
      <c r="C344" s="83">
        <f>vlookup(A344,'House Floor Votes.1'!$C$9:$Y$498,22,FALSE)</f>
        <v>3</v>
      </c>
      <c r="D344" s="84">
        <f>vlookup(A344,'House Floor Votes.1'!$C$9:$Y$498,23,FALSE)</f>
        <v>15</v>
      </c>
      <c r="E344" s="79"/>
      <c r="F344" s="79"/>
      <c r="G344" s="79"/>
      <c r="H344" s="79"/>
      <c r="I344" s="77"/>
      <c r="J344" s="79"/>
      <c r="K344" s="79"/>
      <c r="L344" s="79"/>
      <c r="M344" s="79"/>
      <c r="N344" s="77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>
      <c r="A345" s="82" t="s">
        <v>418</v>
      </c>
      <c r="B345" s="79" t="s">
        <v>992</v>
      </c>
      <c r="C345" s="83">
        <f>vlookup(A345,'House Floor Votes.1'!$C$9:$Y$498,22,FALSE)</f>
        <v>3</v>
      </c>
      <c r="D345" s="84">
        <f>vlookup(A345,'House Floor Votes.1'!$C$9:$Y$498,23,FALSE)</f>
        <v>16</v>
      </c>
      <c r="E345" s="79"/>
      <c r="F345" s="79"/>
      <c r="G345" s="79"/>
      <c r="H345" s="79"/>
      <c r="I345" s="77"/>
      <c r="J345" s="79"/>
      <c r="K345" s="79"/>
      <c r="L345" s="79"/>
      <c r="M345" s="79"/>
      <c r="N345" s="77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>
      <c r="A346" s="82" t="s">
        <v>544</v>
      </c>
      <c r="B346" s="79" t="s">
        <v>992</v>
      </c>
      <c r="C346" s="83">
        <f>vlookup(A346,'House Floor Votes.1'!$C$9:$Y$498,22,FALSE)</f>
        <v>4</v>
      </c>
      <c r="D346" s="84">
        <f>vlookup(A346,'House Floor Votes.1'!$C$9:$Y$498,23,FALSE)</f>
        <v>15</v>
      </c>
      <c r="E346" s="79"/>
      <c r="F346" s="79"/>
      <c r="G346" s="79"/>
      <c r="H346" s="79"/>
      <c r="I346" s="77"/>
      <c r="J346" s="79"/>
      <c r="K346" s="79"/>
      <c r="L346" s="79"/>
      <c r="M346" s="79"/>
      <c r="N346" s="77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>
      <c r="A347" s="82" t="s">
        <v>656</v>
      </c>
      <c r="B347" s="79" t="s">
        <v>992</v>
      </c>
      <c r="C347" s="83">
        <f>vlookup(A347,'House Floor Votes.1'!$C$9:$Y$498,22,FALSE)</f>
        <v>3</v>
      </c>
      <c r="D347" s="84">
        <f>vlookup(A347,'House Floor Votes.1'!$C$9:$Y$498,23,FALSE)</f>
        <v>16</v>
      </c>
      <c r="E347" s="79"/>
      <c r="F347" s="79"/>
      <c r="G347" s="79"/>
      <c r="H347" s="79"/>
      <c r="I347" s="77"/>
      <c r="J347" s="79"/>
      <c r="K347" s="79"/>
      <c r="L347" s="79"/>
      <c r="M347" s="79"/>
      <c r="N347" s="77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>
      <c r="A348" s="82" t="s">
        <v>456</v>
      </c>
      <c r="B348" s="79" t="s">
        <v>992</v>
      </c>
      <c r="C348" s="83">
        <f>vlookup(A348,'House Floor Votes.1'!$C$9:$Y$498,22,FALSE)</f>
        <v>3</v>
      </c>
      <c r="D348" s="84">
        <f>vlookup(A348,'House Floor Votes.1'!$C$9:$Y$498,23,FALSE)</f>
        <v>15</v>
      </c>
      <c r="E348" s="79"/>
      <c r="F348" s="79"/>
      <c r="G348" s="79"/>
      <c r="H348" s="79"/>
      <c r="I348" s="77"/>
      <c r="J348" s="79"/>
      <c r="K348" s="79"/>
      <c r="L348" s="79"/>
      <c r="M348" s="79"/>
      <c r="N348" s="77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>
      <c r="A349" s="82" t="s">
        <v>344</v>
      </c>
      <c r="B349" s="79" t="s">
        <v>992</v>
      </c>
      <c r="C349" s="83">
        <f>vlookup(A349,'House Floor Votes.1'!$C$9:$Y$498,22,FALSE)</f>
        <v>3</v>
      </c>
      <c r="D349" s="84">
        <f>vlookup(A349,'House Floor Votes.1'!$C$9:$Y$498,23,FALSE)</f>
        <v>16</v>
      </c>
      <c r="E349" s="79"/>
      <c r="F349" s="79"/>
      <c r="G349" s="79"/>
      <c r="H349" s="79"/>
      <c r="I349" s="77"/>
      <c r="J349" s="79"/>
      <c r="K349" s="79"/>
      <c r="L349" s="79"/>
      <c r="M349" s="79"/>
      <c r="N349" s="77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>
      <c r="A350" s="82" t="s">
        <v>537</v>
      </c>
      <c r="B350" s="79" t="s">
        <v>992</v>
      </c>
      <c r="C350" s="83">
        <f>vlookup(A350,'House Floor Votes.1'!$C$9:$Y$498,22,FALSE)</f>
        <v>3</v>
      </c>
      <c r="D350" s="84">
        <f>vlookup(A350,'House Floor Votes.1'!$C$9:$Y$498,23,FALSE)</f>
        <v>16</v>
      </c>
      <c r="E350" s="79"/>
      <c r="F350" s="79"/>
      <c r="G350" s="79"/>
      <c r="H350" s="79"/>
      <c r="I350" s="77"/>
      <c r="J350" s="79"/>
      <c r="K350" s="79"/>
      <c r="L350" s="79"/>
      <c r="M350" s="79"/>
      <c r="N350" s="77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>
      <c r="A351" s="82" t="s">
        <v>453</v>
      </c>
      <c r="B351" s="79" t="s">
        <v>992</v>
      </c>
      <c r="C351" s="83">
        <f>vlookup(A351,'House Floor Votes.1'!$C$9:$Y$498,22,FALSE)</f>
        <v>3</v>
      </c>
      <c r="D351" s="84">
        <f>vlookup(A351,'House Floor Votes.1'!$C$9:$Y$498,23,FALSE)</f>
        <v>15</v>
      </c>
      <c r="E351" s="79"/>
      <c r="F351" s="79"/>
      <c r="G351" s="79"/>
      <c r="H351" s="79"/>
      <c r="I351" s="77"/>
      <c r="J351" s="79"/>
      <c r="K351" s="79"/>
      <c r="L351" s="79"/>
      <c r="M351" s="79"/>
      <c r="N351" s="77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>
      <c r="A352" s="82" t="s">
        <v>237</v>
      </c>
      <c r="B352" s="79" t="s">
        <v>992</v>
      </c>
      <c r="C352" s="83">
        <f>vlookup(A352,'House Floor Votes.1'!$C$9:$Y$498,22,FALSE)</f>
        <v>3</v>
      </c>
      <c r="D352" s="84">
        <f>vlookup(A352,'House Floor Votes.1'!$C$9:$Y$498,23,FALSE)</f>
        <v>16</v>
      </c>
      <c r="E352" s="79"/>
      <c r="F352" s="79"/>
      <c r="G352" s="79"/>
      <c r="H352" s="79"/>
      <c r="I352" s="77"/>
      <c r="J352" s="79"/>
      <c r="K352" s="79"/>
      <c r="L352" s="79"/>
      <c r="M352" s="79"/>
      <c r="N352" s="77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>
      <c r="A353" s="82" t="s">
        <v>526</v>
      </c>
      <c r="B353" s="79" t="s">
        <v>992</v>
      </c>
      <c r="C353" s="83">
        <f>vlookup(A353,'House Floor Votes.1'!$C$9:$Y$498,22,FALSE)</f>
        <v>3</v>
      </c>
      <c r="D353" s="84">
        <f>vlookup(A353,'House Floor Votes.1'!$C$9:$Y$498,23,FALSE)</f>
        <v>16</v>
      </c>
      <c r="E353" s="79"/>
      <c r="F353" s="79"/>
      <c r="G353" s="79"/>
      <c r="H353" s="79"/>
      <c r="I353" s="77"/>
      <c r="J353" s="79"/>
      <c r="K353" s="79"/>
      <c r="L353" s="79"/>
      <c r="M353" s="79"/>
      <c r="N353" s="77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>
      <c r="A354" s="82" t="s">
        <v>507</v>
      </c>
      <c r="B354" s="79" t="s">
        <v>992</v>
      </c>
      <c r="C354" s="83">
        <f>vlookup(A354,'House Floor Votes.1'!$C$9:$Y$498,22,FALSE)</f>
        <v>3</v>
      </c>
      <c r="D354" s="84">
        <f>vlookup(A354,'House Floor Votes.1'!$C$9:$Y$498,23,FALSE)</f>
        <v>16</v>
      </c>
      <c r="E354" s="79"/>
      <c r="F354" s="79"/>
      <c r="G354" s="79"/>
      <c r="H354" s="79"/>
      <c r="I354" s="77"/>
      <c r="J354" s="79"/>
      <c r="K354" s="79"/>
      <c r="L354" s="79"/>
      <c r="M354" s="79"/>
      <c r="N354" s="77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>
      <c r="A355" s="82" t="s">
        <v>371</v>
      </c>
      <c r="B355" s="79" t="s">
        <v>992</v>
      </c>
      <c r="C355" s="83">
        <f>vlookup(A355,'House Floor Votes.1'!$C$9:$Y$498,22,FALSE)</f>
        <v>3</v>
      </c>
      <c r="D355" s="84">
        <f>vlookup(A355,'House Floor Votes.1'!$C$9:$Y$498,23,FALSE)</f>
        <v>16</v>
      </c>
      <c r="E355" s="79"/>
      <c r="F355" s="79"/>
      <c r="G355" s="79"/>
      <c r="H355" s="79"/>
      <c r="I355" s="77"/>
      <c r="J355" s="79"/>
      <c r="K355" s="79"/>
      <c r="L355" s="79"/>
      <c r="M355" s="79"/>
      <c r="N355" s="77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>
      <c r="A356" s="82" t="s">
        <v>358</v>
      </c>
      <c r="B356" s="79" t="s">
        <v>992</v>
      </c>
      <c r="C356" s="83">
        <f>vlookup(A356,'House Floor Votes.1'!$C$9:$Y$498,22,FALSE)</f>
        <v>3</v>
      </c>
      <c r="D356" s="84">
        <f>vlookup(A356,'House Floor Votes.1'!$C$9:$Y$498,23,FALSE)</f>
        <v>16</v>
      </c>
      <c r="E356" s="79"/>
      <c r="F356" s="79"/>
      <c r="G356" s="79"/>
      <c r="H356" s="79"/>
      <c r="I356" s="77"/>
      <c r="J356" s="79"/>
      <c r="K356" s="79"/>
      <c r="L356" s="79"/>
      <c r="M356" s="79"/>
      <c r="N356" s="77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>
      <c r="A357" s="82" t="s">
        <v>265</v>
      </c>
      <c r="B357" s="79" t="s">
        <v>992</v>
      </c>
      <c r="C357" s="83">
        <f>vlookup(A357,'House Floor Votes.1'!$C$9:$Y$498,22,FALSE)</f>
        <v>2</v>
      </c>
      <c r="D357" s="84">
        <f>vlookup(A357,'House Floor Votes.1'!$C$9:$Y$498,23,FALSE)</f>
        <v>17</v>
      </c>
      <c r="E357" s="79"/>
      <c r="F357" s="79"/>
      <c r="G357" s="79"/>
      <c r="H357" s="79"/>
      <c r="I357" s="77"/>
      <c r="J357" s="79"/>
      <c r="K357" s="79"/>
      <c r="L357" s="79"/>
      <c r="M357" s="79"/>
      <c r="N357" s="77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>
      <c r="A358" s="82" t="s">
        <v>423</v>
      </c>
      <c r="B358" s="79" t="s">
        <v>992</v>
      </c>
      <c r="C358" s="83">
        <f>vlookup(A358,'House Floor Votes.1'!$C$9:$Y$498,22,FALSE)</f>
        <v>2</v>
      </c>
      <c r="D358" s="84">
        <f>vlookup(A358,'House Floor Votes.1'!$C$9:$Y$498,23,FALSE)</f>
        <v>17</v>
      </c>
      <c r="E358" s="79"/>
      <c r="F358" s="79"/>
      <c r="G358" s="79"/>
      <c r="H358" s="79"/>
      <c r="I358" s="77"/>
      <c r="J358" s="79"/>
      <c r="K358" s="79"/>
      <c r="L358" s="79"/>
      <c r="M358" s="79"/>
      <c r="N358" s="77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>
      <c r="A359" s="82" t="s">
        <v>474</v>
      </c>
      <c r="B359" s="79" t="s">
        <v>992</v>
      </c>
      <c r="C359" s="83">
        <f>vlookup(A359,'House Floor Votes.1'!$C$9:$Y$498,22,FALSE)</f>
        <v>2</v>
      </c>
      <c r="D359" s="84">
        <f>vlookup(A359,'House Floor Votes.1'!$C$9:$Y$498,23,FALSE)</f>
        <v>16</v>
      </c>
      <c r="E359" s="79"/>
      <c r="F359" s="79"/>
      <c r="G359" s="79"/>
      <c r="H359" s="79"/>
      <c r="I359" s="77"/>
      <c r="J359" s="79"/>
      <c r="K359" s="79"/>
      <c r="L359" s="79"/>
      <c r="M359" s="79"/>
      <c r="N359" s="77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>
      <c r="A360" s="82" t="s">
        <v>540</v>
      </c>
      <c r="B360" s="79" t="s">
        <v>992</v>
      </c>
      <c r="C360" s="83">
        <f>vlookup(A360,'House Floor Votes.1'!$C$9:$Y$498,22,FALSE)</f>
        <v>2</v>
      </c>
      <c r="D360" s="84">
        <f>vlookup(A360,'House Floor Votes.1'!$C$9:$Y$498,23,FALSE)</f>
        <v>15</v>
      </c>
      <c r="E360" s="79"/>
      <c r="F360" s="79"/>
      <c r="G360" s="79"/>
      <c r="H360" s="79"/>
      <c r="I360" s="77"/>
      <c r="J360" s="79"/>
      <c r="K360" s="79"/>
      <c r="L360" s="79"/>
      <c r="M360" s="79"/>
      <c r="N360" s="77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>
      <c r="A361" s="82" t="s">
        <v>571</v>
      </c>
      <c r="B361" s="79" t="s">
        <v>992</v>
      </c>
      <c r="C361" s="83">
        <f>vlookup(A361,'House Floor Votes.1'!$C$9:$Y$498,22,FALSE)</f>
        <v>2</v>
      </c>
      <c r="D361" s="84">
        <f>vlookup(A361,'House Floor Votes.1'!$C$9:$Y$498,23,FALSE)</f>
        <v>17</v>
      </c>
      <c r="E361" s="79"/>
      <c r="F361" s="79"/>
      <c r="G361" s="79"/>
      <c r="H361" s="79"/>
      <c r="I361" s="77"/>
      <c r="J361" s="79"/>
      <c r="K361" s="79"/>
      <c r="L361" s="79"/>
      <c r="M361" s="79"/>
      <c r="N361" s="77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>
      <c r="A362" s="82" t="s">
        <v>452</v>
      </c>
      <c r="B362" s="79" t="s">
        <v>992</v>
      </c>
      <c r="C362" s="83">
        <f>vlookup(A362,'House Floor Votes.1'!$C$9:$Y$498,22,FALSE)</f>
        <v>2</v>
      </c>
      <c r="D362" s="84">
        <f>vlookup(A362,'House Floor Votes.1'!$C$9:$Y$498,23,FALSE)</f>
        <v>13</v>
      </c>
      <c r="E362" s="79"/>
      <c r="F362" s="79"/>
      <c r="G362" s="79"/>
      <c r="H362" s="79"/>
      <c r="I362" s="77"/>
      <c r="J362" s="79"/>
      <c r="K362" s="79"/>
      <c r="L362" s="79"/>
      <c r="M362" s="79"/>
      <c r="N362" s="77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>
      <c r="A363" s="82" t="s">
        <v>495</v>
      </c>
      <c r="B363" s="79" t="s">
        <v>992</v>
      </c>
      <c r="C363" s="83">
        <f>vlookup(A363,'House Floor Votes.1'!$C$9:$Y$498,22,FALSE)</f>
        <v>3</v>
      </c>
      <c r="D363" s="84">
        <f>vlookup(A363,'House Floor Votes.1'!$C$9:$Y$498,23,FALSE)</f>
        <v>14</v>
      </c>
      <c r="E363" s="79"/>
      <c r="F363" s="79"/>
      <c r="G363" s="79"/>
      <c r="H363" s="79"/>
      <c r="I363" s="77"/>
      <c r="J363" s="79"/>
      <c r="K363" s="79"/>
      <c r="L363" s="79"/>
      <c r="M363" s="79"/>
      <c r="N363" s="77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>
      <c r="A364" s="82" t="s">
        <v>501</v>
      </c>
      <c r="B364" s="79" t="s">
        <v>992</v>
      </c>
      <c r="C364" s="83">
        <f>vlookup(A364,'House Floor Votes.1'!$C$9:$Y$498,22,FALSE)</f>
        <v>2</v>
      </c>
      <c r="D364" s="84">
        <f>vlookup(A364,'House Floor Votes.1'!$C$9:$Y$498,23,FALSE)</f>
        <v>17</v>
      </c>
      <c r="E364" s="79"/>
      <c r="F364" s="79"/>
      <c r="G364" s="79"/>
      <c r="H364" s="79"/>
      <c r="I364" s="77"/>
      <c r="J364" s="79"/>
      <c r="K364" s="79"/>
      <c r="L364" s="79"/>
      <c r="M364" s="79"/>
      <c r="N364" s="77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>
      <c r="A365" s="82" t="s">
        <v>528</v>
      </c>
      <c r="B365" s="79" t="s">
        <v>992</v>
      </c>
      <c r="C365" s="83">
        <f>vlookup(A365,'House Floor Votes.1'!$C$9:$Y$498,22,FALSE)</f>
        <v>2</v>
      </c>
      <c r="D365" s="84">
        <f>vlookup(A365,'House Floor Votes.1'!$C$9:$Y$498,23,FALSE)</f>
        <v>16</v>
      </c>
      <c r="E365" s="79"/>
      <c r="F365" s="79"/>
      <c r="G365" s="79"/>
      <c r="H365" s="79"/>
      <c r="I365" s="77"/>
      <c r="J365" s="79"/>
      <c r="K365" s="79"/>
      <c r="L365" s="79"/>
      <c r="M365" s="79"/>
      <c r="N365" s="77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>
      <c r="A366" s="82" t="s">
        <v>558</v>
      </c>
      <c r="B366" s="79" t="s">
        <v>992</v>
      </c>
      <c r="C366" s="83">
        <f>vlookup(A366,'House Floor Votes.1'!$C$9:$Y$498,22,FALSE)</f>
        <v>2</v>
      </c>
      <c r="D366" s="84">
        <f>vlookup(A366,'House Floor Votes.1'!$C$9:$Y$498,23,FALSE)</f>
        <v>16</v>
      </c>
      <c r="E366" s="79"/>
      <c r="F366" s="79"/>
      <c r="G366" s="79"/>
      <c r="H366" s="79"/>
      <c r="I366" s="77"/>
      <c r="J366" s="79"/>
      <c r="K366" s="79"/>
      <c r="L366" s="79"/>
      <c r="M366" s="79"/>
      <c r="N366" s="77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>
      <c r="A367" s="82" t="s">
        <v>572</v>
      </c>
      <c r="B367" s="79" t="s">
        <v>992</v>
      </c>
      <c r="C367" s="83">
        <f>vlookup(A367,'House Floor Votes.1'!$C$9:$Y$498,22,FALSE)</f>
        <v>2</v>
      </c>
      <c r="D367" s="84">
        <f>vlookup(A367,'House Floor Votes.1'!$C$9:$Y$498,23,FALSE)</f>
        <v>16</v>
      </c>
      <c r="E367" s="79"/>
      <c r="F367" s="79"/>
      <c r="G367" s="79"/>
      <c r="H367" s="79"/>
      <c r="I367" s="77"/>
      <c r="J367" s="79"/>
      <c r="K367" s="79"/>
      <c r="L367" s="79"/>
      <c r="M367" s="79"/>
      <c r="N367" s="77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>
      <c r="A368" s="82" t="s">
        <v>546</v>
      </c>
      <c r="B368" s="79" t="s">
        <v>992</v>
      </c>
      <c r="C368" s="83">
        <f>vlookup(A368,'House Floor Votes.1'!$C$9:$Y$498,22,FALSE)</f>
        <v>3</v>
      </c>
      <c r="D368" s="84">
        <f>vlookup(A368,'House Floor Votes.1'!$C$9:$Y$498,23,FALSE)</f>
        <v>15</v>
      </c>
      <c r="E368" s="79"/>
      <c r="F368" s="79"/>
      <c r="G368" s="79"/>
      <c r="H368" s="79"/>
      <c r="I368" s="77"/>
      <c r="J368" s="79"/>
      <c r="K368" s="79"/>
      <c r="L368" s="79"/>
      <c r="M368" s="79"/>
      <c r="N368" s="77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>
      <c r="A369" s="82" t="s">
        <v>354</v>
      </c>
      <c r="B369" s="79" t="s">
        <v>992</v>
      </c>
      <c r="C369" s="83">
        <f>vlookup(A369,'House Floor Votes.1'!$C$9:$Y$498,22,FALSE)</f>
        <v>2</v>
      </c>
      <c r="D369" s="84">
        <f>vlookup(A369,'House Floor Votes.1'!$C$9:$Y$498,23,FALSE)</f>
        <v>17</v>
      </c>
      <c r="E369" s="79"/>
      <c r="F369" s="79"/>
      <c r="G369" s="79"/>
      <c r="H369" s="79"/>
      <c r="I369" s="77"/>
      <c r="J369" s="79"/>
      <c r="K369" s="79"/>
      <c r="L369" s="79"/>
      <c r="M369" s="79"/>
      <c r="N369" s="77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>
      <c r="A370" s="82" t="s">
        <v>568</v>
      </c>
      <c r="B370" s="79" t="s">
        <v>992</v>
      </c>
      <c r="C370" s="83">
        <f>vlookup(A370,'House Floor Votes.1'!$C$9:$Y$498,22,FALSE)</f>
        <v>2</v>
      </c>
      <c r="D370" s="84">
        <f>vlookup(A370,'House Floor Votes.1'!$C$9:$Y$498,23,FALSE)</f>
        <v>17</v>
      </c>
      <c r="E370" s="79"/>
      <c r="F370" s="79"/>
      <c r="G370" s="79"/>
      <c r="H370" s="79"/>
      <c r="I370" s="77"/>
      <c r="J370" s="79"/>
      <c r="K370" s="79"/>
      <c r="L370" s="79"/>
      <c r="M370" s="79"/>
      <c r="N370" s="77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>
      <c r="A371" s="82" t="s">
        <v>276</v>
      </c>
      <c r="B371" s="79" t="s">
        <v>992</v>
      </c>
      <c r="C371" s="83">
        <f>vlookup(A371,'House Floor Votes.1'!$C$9:$Y$498,22,FALSE)</f>
        <v>2</v>
      </c>
      <c r="D371" s="84">
        <f>vlookup(A371,'House Floor Votes.1'!$C$9:$Y$498,23,FALSE)</f>
        <v>17</v>
      </c>
      <c r="E371" s="79"/>
      <c r="F371" s="79"/>
      <c r="G371" s="79"/>
      <c r="H371" s="79"/>
      <c r="I371" s="77"/>
      <c r="J371" s="79"/>
      <c r="K371" s="79"/>
      <c r="L371" s="79"/>
      <c r="M371" s="79"/>
      <c r="N371" s="77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>
      <c r="A372" s="82" t="s">
        <v>353</v>
      </c>
      <c r="B372" s="79" t="s">
        <v>992</v>
      </c>
      <c r="C372" s="83">
        <f>vlookup(A372,'House Floor Votes.1'!$C$9:$Y$498,22,FALSE)</f>
        <v>2</v>
      </c>
      <c r="D372" s="84">
        <f>vlookup(A372,'House Floor Votes.1'!$C$9:$Y$498,23,FALSE)</f>
        <v>17</v>
      </c>
      <c r="E372" s="79"/>
      <c r="F372" s="79"/>
      <c r="G372" s="79"/>
      <c r="H372" s="79"/>
      <c r="I372" s="77"/>
      <c r="J372" s="79"/>
      <c r="K372" s="79"/>
      <c r="L372" s="79"/>
      <c r="M372" s="79"/>
      <c r="N372" s="77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>
      <c r="A373" s="229" t="s">
        <v>671</v>
      </c>
      <c r="B373" s="79" t="s">
        <v>992</v>
      </c>
      <c r="C373" s="83">
        <f>vlookup(A373,'House Floor Votes.1'!$C$9:$Y$498,22,FALSE)</f>
        <v>2</v>
      </c>
      <c r="D373" s="84">
        <f>vlookup(A373,'House Floor Votes.1'!$C$9:$Y$498,23,FALSE)</f>
        <v>16</v>
      </c>
      <c r="E373" s="79"/>
      <c r="F373" s="79"/>
      <c r="G373" s="79"/>
      <c r="H373" s="79"/>
      <c r="I373" s="77"/>
      <c r="J373" s="79"/>
      <c r="K373" s="79"/>
      <c r="L373" s="79"/>
      <c r="M373" s="79"/>
      <c r="N373" s="77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>
      <c r="A374" s="82" t="s">
        <v>663</v>
      </c>
      <c r="B374" s="79" t="s">
        <v>992</v>
      </c>
      <c r="C374" s="83">
        <f>vlookup(A374,'House Floor Votes.1'!$C$9:$Y$498,22,FALSE)</f>
        <v>2</v>
      </c>
      <c r="D374" s="84">
        <f>vlookup(A374,'House Floor Votes.1'!$C$9:$Y$498,23,FALSE)</f>
        <v>17</v>
      </c>
      <c r="E374" s="79"/>
      <c r="F374" s="79"/>
      <c r="G374" s="79"/>
      <c r="H374" s="79"/>
      <c r="I374" s="77"/>
      <c r="J374" s="79"/>
      <c r="K374" s="79"/>
      <c r="L374" s="79"/>
      <c r="M374" s="79"/>
      <c r="N374" s="77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>
      <c r="A375" s="82" t="s">
        <v>509</v>
      </c>
      <c r="B375" s="79" t="s">
        <v>992</v>
      </c>
      <c r="C375" s="83">
        <f>vlookup(A375,'House Floor Votes.1'!$C$9:$Y$498,22,FALSE)</f>
        <v>2</v>
      </c>
      <c r="D375" s="84">
        <f>vlookup(A375,'House Floor Votes.1'!$C$9:$Y$498,23,FALSE)</f>
        <v>17</v>
      </c>
      <c r="E375" s="79"/>
      <c r="F375" s="79"/>
      <c r="G375" s="79"/>
      <c r="H375" s="79"/>
      <c r="I375" s="77"/>
      <c r="J375" s="79"/>
      <c r="K375" s="79"/>
      <c r="L375" s="79"/>
      <c r="M375" s="79"/>
      <c r="N375" s="77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>
      <c r="A376" s="82" t="s">
        <v>703</v>
      </c>
      <c r="B376" s="79" t="s">
        <v>992</v>
      </c>
      <c r="C376" s="83">
        <f>vlookup(A376,'House Floor Votes.1'!$C$9:$Y$498,22,FALSE)</f>
        <v>2</v>
      </c>
      <c r="D376" s="84">
        <f>vlookup(A376,'House Floor Votes.1'!$C$9:$Y$498,23,FALSE)</f>
        <v>17</v>
      </c>
      <c r="E376" s="79"/>
      <c r="F376" s="79"/>
      <c r="G376" s="79"/>
      <c r="H376" s="79"/>
      <c r="I376" s="77"/>
      <c r="J376" s="79"/>
      <c r="K376" s="79"/>
      <c r="L376" s="79"/>
      <c r="M376" s="79"/>
      <c r="N376" s="77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>
      <c r="A377" s="82" t="s">
        <v>436</v>
      </c>
      <c r="B377" s="79" t="s">
        <v>992</v>
      </c>
      <c r="C377" s="83">
        <f>vlookup(A377,'House Floor Votes.1'!$C$9:$Y$498,22,FALSE)</f>
        <v>2</v>
      </c>
      <c r="D377" s="84">
        <f>vlookup(A377,'House Floor Votes.1'!$C$9:$Y$498,23,FALSE)</f>
        <v>17</v>
      </c>
      <c r="E377" s="79"/>
      <c r="F377" s="79"/>
      <c r="G377" s="79"/>
      <c r="H377" s="79"/>
      <c r="I377" s="77"/>
      <c r="J377" s="79"/>
      <c r="K377" s="79"/>
      <c r="L377" s="79"/>
      <c r="M377" s="79"/>
      <c r="N377" s="77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>
      <c r="A378" s="82" t="s">
        <v>505</v>
      </c>
      <c r="B378" s="79" t="s">
        <v>992</v>
      </c>
      <c r="C378" s="83">
        <f>vlookup(A378,'House Floor Votes.1'!$C$9:$Y$498,22,FALSE)</f>
        <v>2</v>
      </c>
      <c r="D378" s="84">
        <f>vlookup(A378,'House Floor Votes.1'!$C$9:$Y$498,23,FALSE)</f>
        <v>17</v>
      </c>
      <c r="E378" s="79"/>
      <c r="F378" s="79"/>
      <c r="G378" s="79"/>
      <c r="H378" s="79"/>
      <c r="I378" s="77"/>
      <c r="J378" s="79"/>
      <c r="K378" s="79"/>
      <c r="L378" s="79"/>
      <c r="M378" s="79"/>
      <c r="N378" s="77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>
      <c r="A379" s="82" t="s">
        <v>593</v>
      </c>
      <c r="B379" s="79" t="s">
        <v>992</v>
      </c>
      <c r="C379" s="83">
        <f>vlookup(A379,'House Floor Votes.1'!$C$9:$Y$498,22,FALSE)</f>
        <v>2</v>
      </c>
      <c r="D379" s="84">
        <f>vlookup(A379,'House Floor Votes.1'!$C$9:$Y$498,23,FALSE)</f>
        <v>17</v>
      </c>
      <c r="E379" s="79"/>
      <c r="F379" s="79"/>
      <c r="G379" s="79"/>
      <c r="H379" s="79"/>
      <c r="I379" s="77"/>
      <c r="J379" s="79"/>
      <c r="K379" s="79"/>
      <c r="L379" s="79"/>
      <c r="M379" s="79"/>
      <c r="N379" s="77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>
      <c r="A380" s="82" t="s">
        <v>514</v>
      </c>
      <c r="B380" s="79" t="s">
        <v>992</v>
      </c>
      <c r="C380" s="83">
        <f>vlookup(A380,'House Floor Votes.1'!$C$9:$Y$498,22,FALSE)</f>
        <v>3</v>
      </c>
      <c r="D380" s="84">
        <f>vlookup(A380,'House Floor Votes.1'!$C$9:$Y$498,23,FALSE)</f>
        <v>10</v>
      </c>
      <c r="E380" s="79"/>
      <c r="F380" s="79"/>
      <c r="G380" s="79"/>
      <c r="H380" s="79"/>
      <c r="I380" s="77"/>
      <c r="J380" s="79"/>
      <c r="K380" s="79"/>
      <c r="L380" s="79"/>
      <c r="M380" s="79"/>
      <c r="N380" s="77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>
      <c r="A381" s="82" t="s">
        <v>366</v>
      </c>
      <c r="B381" s="79" t="s">
        <v>992</v>
      </c>
      <c r="C381" s="83">
        <f>vlookup(A381,'House Floor Votes.1'!$C$9:$Y$498,22,FALSE)</f>
        <v>2</v>
      </c>
      <c r="D381" s="84">
        <f>vlookup(A381,'House Floor Votes.1'!$C$9:$Y$498,23,FALSE)</f>
        <v>16</v>
      </c>
      <c r="E381" s="79"/>
      <c r="F381" s="79"/>
      <c r="G381" s="79"/>
      <c r="H381" s="79"/>
      <c r="I381" s="77"/>
      <c r="J381" s="79"/>
      <c r="K381" s="79"/>
      <c r="L381" s="79"/>
      <c r="M381" s="79"/>
      <c r="N381" s="77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>
      <c r="A382" s="82" t="s">
        <v>515</v>
      </c>
      <c r="B382" s="79" t="s">
        <v>992</v>
      </c>
      <c r="C382" s="83">
        <f>vlookup(A382,'House Floor Votes.1'!$C$9:$Y$498,22,FALSE)</f>
        <v>2</v>
      </c>
      <c r="D382" s="84">
        <f>vlookup(A382,'House Floor Votes.1'!$C$9:$Y$498,23,FALSE)</f>
        <v>16</v>
      </c>
      <c r="E382" s="79"/>
      <c r="F382" s="79"/>
      <c r="G382" s="79"/>
      <c r="H382" s="79"/>
      <c r="I382" s="77"/>
      <c r="J382" s="79"/>
      <c r="K382" s="79"/>
      <c r="L382" s="79"/>
      <c r="M382" s="79"/>
      <c r="N382" s="77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>
      <c r="A383" s="82" t="s">
        <v>377</v>
      </c>
      <c r="B383" s="79" t="s">
        <v>992</v>
      </c>
      <c r="C383" s="83">
        <f>vlookup(A383,'House Floor Votes.1'!$C$9:$Y$498,22,FALSE)</f>
        <v>2</v>
      </c>
      <c r="D383" s="84">
        <f>vlookup(A383,'House Floor Votes.1'!$C$9:$Y$498,23,FALSE)</f>
        <v>17</v>
      </c>
      <c r="E383" s="79"/>
      <c r="F383" s="79"/>
      <c r="G383" s="79"/>
      <c r="H383" s="79"/>
      <c r="I383" s="77"/>
      <c r="J383" s="79"/>
      <c r="K383" s="79"/>
      <c r="L383" s="79"/>
      <c r="M383" s="79"/>
      <c r="N383" s="77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>
      <c r="A384" s="82" t="s">
        <v>717</v>
      </c>
      <c r="B384" s="79" t="s">
        <v>992</v>
      </c>
      <c r="C384" s="83">
        <f>vlookup(A384,'House Floor Votes.1'!$C$9:$Y$498,22,FALSE)</f>
        <v>2</v>
      </c>
      <c r="D384" s="84">
        <f>vlookup(A384,'House Floor Votes.1'!$C$9:$Y$498,23,FALSE)</f>
        <v>17</v>
      </c>
      <c r="E384" s="79"/>
      <c r="F384" s="79"/>
      <c r="G384" s="79"/>
      <c r="H384" s="79"/>
      <c r="I384" s="77"/>
      <c r="J384" s="79"/>
      <c r="K384" s="79"/>
      <c r="L384" s="79"/>
      <c r="M384" s="79"/>
      <c r="N384" s="77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>
      <c r="A385" s="82" t="s">
        <v>602</v>
      </c>
      <c r="B385" s="79" t="s">
        <v>992</v>
      </c>
      <c r="C385" s="83">
        <f>vlookup(A385,'House Floor Votes.1'!$C$9:$Y$498,22,FALSE)</f>
        <v>1</v>
      </c>
      <c r="D385" s="84">
        <f>vlookup(A385,'House Floor Votes.1'!$C$9:$Y$498,23,FALSE)</f>
        <v>17</v>
      </c>
      <c r="E385" s="79"/>
      <c r="F385" s="79"/>
      <c r="G385" s="79"/>
      <c r="H385" s="79"/>
      <c r="I385" s="77"/>
      <c r="J385" s="79"/>
      <c r="K385" s="79"/>
      <c r="L385" s="79"/>
      <c r="M385" s="79"/>
      <c r="N385" s="77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>
      <c r="A386" s="82" t="s">
        <v>627</v>
      </c>
      <c r="B386" s="79" t="s">
        <v>992</v>
      </c>
      <c r="C386" s="83">
        <f>vlookup(A386,'House Floor Votes.1'!$C$9:$Y$498,22,FALSE)</f>
        <v>2</v>
      </c>
      <c r="D386" s="84">
        <f>vlookup(A386,'House Floor Votes.1'!$C$9:$Y$498,23,FALSE)</f>
        <v>17</v>
      </c>
      <c r="E386" s="79"/>
      <c r="F386" s="79"/>
      <c r="G386" s="79"/>
      <c r="H386" s="79"/>
      <c r="I386" s="77"/>
      <c r="J386" s="79"/>
      <c r="K386" s="79"/>
      <c r="L386" s="79"/>
      <c r="M386" s="79"/>
      <c r="N386" s="77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>
      <c r="A387" s="82" t="s">
        <v>625</v>
      </c>
      <c r="B387" s="79" t="s">
        <v>992</v>
      </c>
      <c r="C387" s="83">
        <f>vlookup(A387,'House Floor Votes.1'!$C$9:$Y$498,22,FALSE)</f>
        <v>2</v>
      </c>
      <c r="D387" s="84">
        <f>vlookup(A387,'House Floor Votes.1'!$C$9:$Y$498,23,FALSE)</f>
        <v>17</v>
      </c>
      <c r="E387" s="79"/>
      <c r="F387" s="79"/>
      <c r="G387" s="79"/>
      <c r="H387" s="79"/>
      <c r="I387" s="77"/>
      <c r="J387" s="79"/>
      <c r="K387" s="79"/>
      <c r="L387" s="79"/>
      <c r="M387" s="79"/>
      <c r="N387" s="77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>
      <c r="A388" s="82" t="s">
        <v>380</v>
      </c>
      <c r="B388" s="79" t="s">
        <v>992</v>
      </c>
      <c r="C388" s="83">
        <f>vlookup(A388,'House Floor Votes.1'!$C$9:$Y$498,22,FALSE)</f>
        <v>2</v>
      </c>
      <c r="D388" s="84">
        <f>vlookup(A388,'House Floor Votes.1'!$C$9:$Y$498,23,FALSE)</f>
        <v>16</v>
      </c>
      <c r="E388" s="79"/>
      <c r="F388" s="79"/>
      <c r="G388" s="79"/>
      <c r="H388" s="79"/>
      <c r="I388" s="77"/>
      <c r="J388" s="79"/>
      <c r="K388" s="79"/>
      <c r="L388" s="79"/>
      <c r="M388" s="79"/>
      <c r="N388" s="77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>
      <c r="A389" s="41" t="s">
        <v>382</v>
      </c>
      <c r="B389" s="79" t="s">
        <v>992</v>
      </c>
      <c r="C389" s="83">
        <f>vlookup(A389,'House Floor Votes.1'!$C$9:$Y$498,22,FALSE)</f>
        <v>2</v>
      </c>
      <c r="D389" s="84">
        <f>vlookup(A389,'House Floor Votes.1'!$C$9:$Y$498,23,FALSE)</f>
        <v>17</v>
      </c>
      <c r="E389" s="79"/>
      <c r="F389" s="79"/>
      <c r="G389" s="79"/>
      <c r="H389" s="79"/>
      <c r="I389" s="77"/>
      <c r="J389" s="79"/>
      <c r="K389" s="79"/>
      <c r="L389" s="79"/>
      <c r="M389" s="79"/>
      <c r="N389" s="77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>
      <c r="A390" s="82" t="s">
        <v>222</v>
      </c>
      <c r="B390" s="79" t="s">
        <v>992</v>
      </c>
      <c r="C390" s="83">
        <f>vlookup(A390,'House Floor Votes.1'!$C$9:$Y$498,22,FALSE)</f>
        <v>2</v>
      </c>
      <c r="D390" s="84">
        <f>vlookup(A390,'House Floor Votes.1'!$C$9:$Y$498,23,FALSE)</f>
        <v>17</v>
      </c>
      <c r="E390" s="79"/>
      <c r="F390" s="79"/>
      <c r="G390" s="79"/>
      <c r="H390" s="79"/>
      <c r="I390" s="77"/>
      <c r="J390" s="79"/>
      <c r="K390" s="79"/>
      <c r="L390" s="79"/>
      <c r="M390" s="79"/>
      <c r="N390" s="77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>
      <c r="A391" s="82" t="s">
        <v>351</v>
      </c>
      <c r="B391" s="79" t="s">
        <v>992</v>
      </c>
      <c r="C391" s="83">
        <f>vlookup(A391,'House Floor Votes.1'!$C$9:$Y$498,22,FALSE)</f>
        <v>2</v>
      </c>
      <c r="D391" s="84">
        <f>vlookup(A391,'House Floor Votes.1'!$C$9:$Y$498,23,FALSE)</f>
        <v>17</v>
      </c>
      <c r="E391" s="79"/>
      <c r="F391" s="79"/>
      <c r="G391" s="79"/>
      <c r="H391" s="79"/>
      <c r="I391" s="77"/>
      <c r="J391" s="79"/>
      <c r="K391" s="79"/>
      <c r="L391" s="79"/>
      <c r="M391" s="79"/>
      <c r="N391" s="77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>
      <c r="A392" s="82" t="s">
        <v>513</v>
      </c>
      <c r="B392" s="79" t="s">
        <v>992</v>
      </c>
      <c r="C392" s="83">
        <f>vlookup(A392,'House Floor Votes.1'!$C$9:$Y$498,22,FALSE)</f>
        <v>3</v>
      </c>
      <c r="D392" s="84">
        <f>vlookup(A392,'House Floor Votes.1'!$C$9:$Y$498,23,FALSE)</f>
        <v>16</v>
      </c>
      <c r="E392" s="79"/>
      <c r="F392" s="79"/>
      <c r="G392" s="79"/>
      <c r="H392" s="79"/>
      <c r="I392" s="77"/>
      <c r="J392" s="79"/>
      <c r="K392" s="79"/>
      <c r="L392" s="79"/>
      <c r="M392" s="79"/>
      <c r="N392" s="77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>
      <c r="A393" s="82" t="s">
        <v>595</v>
      </c>
      <c r="B393" s="79" t="s">
        <v>992</v>
      </c>
      <c r="C393" s="83">
        <f>vlookup(A393,'House Floor Votes.1'!$C$9:$Y$498,22,FALSE)</f>
        <v>2</v>
      </c>
      <c r="D393" s="84">
        <f>vlookup(A393,'House Floor Votes.1'!$C$9:$Y$498,23,FALSE)</f>
        <v>17</v>
      </c>
      <c r="E393" s="79"/>
      <c r="F393" s="79"/>
      <c r="G393" s="79"/>
      <c r="H393" s="79"/>
      <c r="I393" s="77"/>
      <c r="J393" s="79"/>
      <c r="K393" s="79"/>
      <c r="L393" s="79"/>
      <c r="M393" s="79"/>
      <c r="N393" s="77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>
      <c r="A394" s="41" t="s">
        <v>585</v>
      </c>
      <c r="B394" s="79" t="s">
        <v>992</v>
      </c>
      <c r="C394" s="83">
        <f>vlookup(A394,'House Floor Votes.1'!$C$9:$Y$498,22,FALSE)</f>
        <v>2</v>
      </c>
      <c r="D394" s="84">
        <f>vlookup(A394,'House Floor Votes.1'!$C$9:$Y$498,23,FALSE)</f>
        <v>17</v>
      </c>
      <c r="E394" s="79"/>
      <c r="F394" s="79"/>
      <c r="G394" s="79"/>
      <c r="H394" s="79"/>
      <c r="I394" s="77"/>
      <c r="J394" s="79"/>
      <c r="K394" s="79"/>
      <c r="L394" s="79"/>
      <c r="M394" s="79"/>
      <c r="N394" s="77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>
      <c r="A395" s="82" t="s">
        <v>598</v>
      </c>
      <c r="B395" s="79" t="s">
        <v>992</v>
      </c>
      <c r="C395" s="83">
        <f>vlookup(A395,'House Floor Votes.1'!$C$9:$Y$498,22,FALSE)</f>
        <v>2</v>
      </c>
      <c r="D395" s="84">
        <f>vlookup(A395,'House Floor Votes.1'!$C$9:$Y$498,23,FALSE)</f>
        <v>17</v>
      </c>
      <c r="E395" s="79"/>
      <c r="F395" s="79"/>
      <c r="G395" s="79"/>
      <c r="H395" s="79"/>
      <c r="I395" s="77"/>
      <c r="J395" s="79"/>
      <c r="K395" s="79"/>
      <c r="L395" s="79"/>
      <c r="M395" s="79"/>
      <c r="N395" s="77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>
      <c r="A396" s="82" t="s">
        <v>469</v>
      </c>
      <c r="B396" s="79" t="s">
        <v>992</v>
      </c>
      <c r="C396" s="83">
        <f>vlookup(A396,'House Floor Votes.1'!$C$9:$Y$498,22,FALSE)</f>
        <v>2</v>
      </c>
      <c r="D396" s="84">
        <f>vlookup(A396,'House Floor Votes.1'!$C$9:$Y$498,23,FALSE)</f>
        <v>16</v>
      </c>
      <c r="E396" s="79"/>
      <c r="F396" s="79"/>
      <c r="G396" s="79"/>
      <c r="H396" s="79"/>
      <c r="I396" s="77"/>
      <c r="J396" s="79"/>
      <c r="K396" s="79"/>
      <c r="L396" s="79"/>
      <c r="M396" s="79"/>
      <c r="N396" s="77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>
      <c r="A397" s="82" t="s">
        <v>511</v>
      </c>
      <c r="B397" s="79" t="s">
        <v>992</v>
      </c>
      <c r="C397" s="83">
        <f>vlookup(A397,'House Floor Votes.1'!$C$9:$Y$498,22,FALSE)</f>
        <v>2</v>
      </c>
      <c r="D397" s="84">
        <f>vlookup(A397,'House Floor Votes.1'!$C$9:$Y$498,23,FALSE)</f>
        <v>17</v>
      </c>
      <c r="E397" s="79"/>
      <c r="F397" s="79"/>
      <c r="G397" s="79"/>
      <c r="H397" s="79"/>
      <c r="I397" s="77"/>
      <c r="J397" s="79"/>
      <c r="K397" s="79"/>
      <c r="L397" s="79"/>
      <c r="M397" s="79"/>
      <c r="N397" s="77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>
      <c r="A398" s="82" t="s">
        <v>401</v>
      </c>
      <c r="B398" s="79" t="s">
        <v>992</v>
      </c>
      <c r="C398" s="83">
        <f>vlookup(A398,'House Floor Votes.1'!$C$9:$Y$498,22,FALSE)</f>
        <v>2</v>
      </c>
      <c r="D398" s="84">
        <f>vlookup(A398,'House Floor Votes.1'!$C$9:$Y$498,23,FALSE)</f>
        <v>16</v>
      </c>
      <c r="E398" s="79"/>
      <c r="F398" s="79"/>
      <c r="G398" s="79"/>
      <c r="H398" s="79"/>
      <c r="I398" s="77"/>
      <c r="J398" s="79"/>
      <c r="K398" s="79"/>
      <c r="L398" s="79"/>
      <c r="M398" s="79"/>
      <c r="N398" s="77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>
      <c r="A399" s="82" t="s">
        <v>332</v>
      </c>
      <c r="B399" s="79" t="s">
        <v>992</v>
      </c>
      <c r="C399" s="83">
        <f>vlookup(A399,'House Floor Votes.1'!$C$9:$Y$498,22,FALSE)</f>
        <v>2</v>
      </c>
      <c r="D399" s="84">
        <f>vlookup(A399,'House Floor Votes.1'!$C$9:$Y$498,23,FALSE)</f>
        <v>16</v>
      </c>
      <c r="E399" s="79"/>
      <c r="F399" s="79"/>
      <c r="G399" s="79"/>
      <c r="H399" s="79"/>
      <c r="I399" s="77"/>
      <c r="J399" s="79"/>
      <c r="K399" s="79"/>
      <c r="L399" s="79"/>
      <c r="M399" s="79"/>
      <c r="N399" s="77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>
      <c r="A400" s="82" t="s">
        <v>223</v>
      </c>
      <c r="B400" s="79" t="s">
        <v>992</v>
      </c>
      <c r="C400" s="83">
        <f>vlookup(A400,'House Floor Votes.1'!$C$9:$Y$498,22,FALSE)</f>
        <v>2</v>
      </c>
      <c r="D400" s="84">
        <f>vlookup(A400,'House Floor Votes.1'!$C$9:$Y$498,23,FALSE)</f>
        <v>16</v>
      </c>
      <c r="E400" s="79"/>
      <c r="F400" s="79"/>
      <c r="G400" s="79"/>
      <c r="H400" s="79"/>
      <c r="I400" s="77"/>
      <c r="J400" s="79"/>
      <c r="K400" s="79"/>
      <c r="L400" s="79"/>
      <c r="M400" s="79"/>
      <c r="N400" s="77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>
      <c r="A401" s="82" t="s">
        <v>683</v>
      </c>
      <c r="B401" s="79" t="s">
        <v>992</v>
      </c>
      <c r="C401" s="83">
        <f>vlookup(A401,'House Floor Votes.1'!$C$9:$Y$498,22,FALSE)</f>
        <v>2</v>
      </c>
      <c r="D401" s="84">
        <f>vlookup(A401,'House Floor Votes.1'!$C$9:$Y$498,23,FALSE)</f>
        <v>17</v>
      </c>
      <c r="E401" s="79"/>
      <c r="F401" s="79"/>
      <c r="G401" s="79"/>
      <c r="H401" s="79"/>
      <c r="I401" s="77"/>
      <c r="J401" s="79"/>
      <c r="K401" s="79"/>
      <c r="L401" s="79"/>
      <c r="M401" s="79"/>
      <c r="N401" s="77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>
      <c r="A402" s="82" t="s">
        <v>425</v>
      </c>
      <c r="B402" s="79" t="s">
        <v>992</v>
      </c>
      <c r="C402" s="83">
        <f>vlookup(A402,'House Floor Votes.1'!$C$9:$Y$498,22,FALSE)</f>
        <v>1</v>
      </c>
      <c r="D402" s="84">
        <f>vlookup(A402,'House Floor Votes.1'!$C$9:$Y$498,23,FALSE)</f>
        <v>17</v>
      </c>
      <c r="E402" s="79"/>
      <c r="F402" s="79"/>
      <c r="G402" s="79"/>
      <c r="H402" s="79"/>
      <c r="I402" s="77"/>
      <c r="J402" s="79"/>
      <c r="K402" s="79"/>
      <c r="L402" s="79"/>
      <c r="M402" s="79"/>
      <c r="N402" s="77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>
      <c r="A403" s="82" t="s">
        <v>629</v>
      </c>
      <c r="B403" s="79" t="s">
        <v>992</v>
      </c>
      <c r="C403" s="83">
        <f>vlookup(A403,'House Floor Votes.1'!$C$9:$Y$498,22,FALSE)</f>
        <v>1</v>
      </c>
      <c r="D403" s="84">
        <f>vlookup(A403,'House Floor Votes.1'!$C$9:$Y$498,23,FALSE)</f>
        <v>13</v>
      </c>
      <c r="E403" s="79"/>
      <c r="F403" s="79"/>
      <c r="G403" s="79"/>
      <c r="H403" s="79"/>
      <c r="I403" s="77"/>
      <c r="J403" s="79"/>
      <c r="K403" s="79"/>
      <c r="L403" s="79"/>
      <c r="M403" s="79"/>
      <c r="N403" s="77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>
      <c r="A404" s="82" t="s">
        <v>532</v>
      </c>
      <c r="B404" s="79" t="s">
        <v>992</v>
      </c>
      <c r="C404" s="83">
        <f>vlookup(A404,'House Floor Votes.1'!$C$9:$Y$498,22,FALSE)</f>
        <v>3</v>
      </c>
      <c r="D404" s="84">
        <f>vlookup(A404,'House Floor Votes.1'!$C$9:$Y$498,23,FALSE)</f>
        <v>13</v>
      </c>
      <c r="E404" s="79"/>
      <c r="F404" s="79"/>
      <c r="G404" s="79"/>
      <c r="H404" s="79"/>
      <c r="I404" s="77"/>
      <c r="J404" s="79"/>
      <c r="K404" s="79"/>
      <c r="L404" s="79"/>
      <c r="M404" s="79"/>
      <c r="N404" s="77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>
      <c r="A405" s="82" t="s">
        <v>447</v>
      </c>
      <c r="B405" s="79" t="s">
        <v>992</v>
      </c>
      <c r="C405" s="83">
        <f>vlookup(A405,'House Floor Votes.1'!$C$9:$Y$498,22,FALSE)</f>
        <v>2</v>
      </c>
      <c r="D405" s="84">
        <f>vlookup(A405,'House Floor Votes.1'!$C$9:$Y$498,23,FALSE)</f>
        <v>16</v>
      </c>
      <c r="E405" s="79"/>
      <c r="F405" s="79"/>
      <c r="G405" s="79"/>
      <c r="H405" s="79"/>
      <c r="I405" s="77"/>
      <c r="J405" s="79"/>
      <c r="K405" s="79"/>
      <c r="L405" s="79"/>
      <c r="M405" s="79"/>
      <c r="N405" s="77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>
      <c r="A406" s="82" t="s">
        <v>747</v>
      </c>
      <c r="B406" s="79" t="s">
        <v>992</v>
      </c>
      <c r="C406" s="83">
        <f>vlookup(A406,'House Floor Votes.1'!$C$9:$Y$498,22,FALSE)</f>
        <v>1</v>
      </c>
      <c r="D406" s="84">
        <f>vlookup(A406,'House Floor Votes.1'!$C$9:$Y$498,23,FALSE)</f>
        <v>18</v>
      </c>
      <c r="E406" s="79"/>
      <c r="F406" s="79"/>
      <c r="G406" s="79"/>
      <c r="H406" s="79"/>
      <c r="I406" s="77"/>
      <c r="J406" s="79"/>
      <c r="K406" s="79"/>
      <c r="L406" s="79"/>
      <c r="M406" s="79"/>
      <c r="N406" s="77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>
      <c r="A407" s="82" t="s">
        <v>591</v>
      </c>
      <c r="B407" s="79" t="s">
        <v>992</v>
      </c>
      <c r="C407" s="83">
        <f>vlookup(A407,'House Floor Votes.1'!$C$9:$Y$498,22,FALSE)</f>
        <v>1</v>
      </c>
      <c r="D407" s="84">
        <f>vlookup(A407,'House Floor Votes.1'!$C$9:$Y$498,23,FALSE)</f>
        <v>18</v>
      </c>
      <c r="E407" s="79"/>
      <c r="F407" s="79"/>
      <c r="G407" s="79"/>
      <c r="H407" s="79"/>
      <c r="I407" s="77"/>
      <c r="J407" s="79"/>
      <c r="K407" s="79"/>
      <c r="L407" s="79"/>
      <c r="M407" s="79"/>
      <c r="N407" s="77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>
      <c r="A408" s="82" t="s">
        <v>386</v>
      </c>
      <c r="B408" s="79" t="s">
        <v>992</v>
      </c>
      <c r="C408" s="83">
        <f>vlookup(A408,'House Floor Votes.1'!$C$9:$Y$498,22,FALSE)</f>
        <v>1</v>
      </c>
      <c r="D408" s="84">
        <f>vlookup(A408,'House Floor Votes.1'!$C$9:$Y$498,23,FALSE)</f>
        <v>17</v>
      </c>
      <c r="E408" s="79"/>
      <c r="F408" s="79"/>
      <c r="G408" s="79"/>
      <c r="H408" s="79"/>
      <c r="I408" s="77"/>
      <c r="J408" s="79"/>
      <c r="K408" s="79"/>
      <c r="L408" s="79"/>
      <c r="M408" s="79"/>
      <c r="N408" s="77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>
      <c r="A409" s="82" t="s">
        <v>570</v>
      </c>
      <c r="B409" s="79" t="s">
        <v>992</v>
      </c>
      <c r="C409" s="83">
        <f>vlookup(A409,'House Floor Votes.1'!$C$9:$Y$498,22,FALSE)</f>
        <v>2</v>
      </c>
      <c r="D409" s="84">
        <f>vlookup(A409,'House Floor Votes.1'!$C$9:$Y$498,23,FALSE)</f>
        <v>17</v>
      </c>
      <c r="E409" s="79"/>
      <c r="F409" s="79"/>
      <c r="G409" s="79"/>
      <c r="H409" s="79"/>
      <c r="I409" s="77"/>
      <c r="J409" s="79"/>
      <c r="K409" s="79"/>
      <c r="L409" s="79"/>
      <c r="M409" s="79"/>
      <c r="N409" s="77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>
      <c r="A410" s="82" t="s">
        <v>352</v>
      </c>
      <c r="B410" s="79" t="s">
        <v>992</v>
      </c>
      <c r="C410" s="83">
        <f>vlookup(A410,'House Floor Votes.1'!$C$9:$Y$498,22,FALSE)</f>
        <v>1</v>
      </c>
      <c r="D410" s="84">
        <f>vlookup(A410,'House Floor Votes.1'!$C$9:$Y$498,23,FALSE)</f>
        <v>17</v>
      </c>
      <c r="E410" s="79"/>
      <c r="F410" s="79"/>
      <c r="G410" s="79"/>
      <c r="H410" s="79"/>
      <c r="I410" s="77"/>
      <c r="J410" s="79"/>
      <c r="K410" s="79"/>
      <c r="L410" s="79"/>
      <c r="M410" s="79"/>
      <c r="N410" s="77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>
      <c r="A411" s="82" t="s">
        <v>574</v>
      </c>
      <c r="B411" s="79" t="s">
        <v>992</v>
      </c>
      <c r="C411" s="83">
        <f>vlookup(A411,'House Floor Votes.1'!$C$9:$Y$498,22,FALSE)</f>
        <v>1</v>
      </c>
      <c r="D411" s="84">
        <f>vlookup(A411,'House Floor Votes.1'!$C$9:$Y$498,23,FALSE)</f>
        <v>18</v>
      </c>
      <c r="E411" s="79"/>
      <c r="F411" s="79"/>
      <c r="G411" s="79"/>
      <c r="H411" s="79"/>
      <c r="I411" s="77"/>
      <c r="J411" s="79"/>
      <c r="K411" s="79"/>
      <c r="L411" s="79"/>
      <c r="M411" s="79"/>
      <c r="N411" s="77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>
      <c r="A412" s="82" t="s">
        <v>458</v>
      </c>
      <c r="B412" s="79" t="s">
        <v>992</v>
      </c>
      <c r="C412" s="83">
        <f>vlookup(A412,'House Floor Votes.1'!$C$9:$Y$498,22,FALSE)</f>
        <v>2</v>
      </c>
      <c r="D412" s="84">
        <f>vlookup(A412,'House Floor Votes.1'!$C$9:$Y$498,23,FALSE)</f>
        <v>15</v>
      </c>
      <c r="E412" s="79"/>
      <c r="F412" s="79"/>
      <c r="G412" s="79"/>
      <c r="H412" s="79"/>
      <c r="I412" s="77"/>
      <c r="J412" s="79"/>
      <c r="K412" s="79"/>
      <c r="L412" s="79"/>
      <c r="M412" s="79"/>
      <c r="N412" s="77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>
      <c r="A413" s="82" t="s">
        <v>662</v>
      </c>
      <c r="B413" s="79" t="s">
        <v>992</v>
      </c>
      <c r="C413" s="83">
        <f>vlookup(A413,'House Floor Votes.1'!$C$9:$Y$498,22,FALSE)</f>
        <v>1</v>
      </c>
      <c r="D413" s="84">
        <f>vlookup(A413,'House Floor Votes.1'!$C$9:$Y$498,23,FALSE)</f>
        <v>18</v>
      </c>
      <c r="E413" s="79"/>
      <c r="F413" s="79"/>
      <c r="G413" s="79"/>
      <c r="H413" s="79"/>
      <c r="I413" s="77"/>
      <c r="J413" s="79"/>
      <c r="K413" s="79"/>
      <c r="L413" s="79"/>
      <c r="M413" s="79"/>
      <c r="N413" s="77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>
      <c r="A414" s="82" t="s">
        <v>640</v>
      </c>
      <c r="B414" s="79" t="s">
        <v>992</v>
      </c>
      <c r="C414" s="83">
        <f>vlookup(A414,'House Floor Votes.1'!$C$9:$Y$498,22,FALSE)</f>
        <v>1</v>
      </c>
      <c r="D414" s="84">
        <f>vlookup(A414,'House Floor Votes.1'!$C$9:$Y$498,23,FALSE)</f>
        <v>17</v>
      </c>
      <c r="E414" s="79"/>
      <c r="F414" s="79"/>
      <c r="G414" s="79"/>
      <c r="H414" s="79"/>
      <c r="I414" s="77"/>
      <c r="J414" s="79"/>
      <c r="K414" s="79"/>
      <c r="L414" s="79"/>
      <c r="M414" s="79"/>
      <c r="N414" s="77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>
      <c r="A415" s="82" t="s">
        <v>508</v>
      </c>
      <c r="B415" s="79" t="s">
        <v>992</v>
      </c>
      <c r="C415" s="83">
        <f>vlookup(A415,'House Floor Votes.1'!$C$9:$Y$498,22,FALSE)</f>
        <v>1</v>
      </c>
      <c r="D415" s="84">
        <f>vlookup(A415,'House Floor Votes.1'!$C$9:$Y$498,23,FALSE)</f>
        <v>15</v>
      </c>
      <c r="E415" s="79"/>
      <c r="F415" s="79"/>
      <c r="G415" s="79"/>
      <c r="H415" s="79"/>
      <c r="I415" s="77"/>
      <c r="J415" s="79"/>
      <c r="K415" s="79"/>
      <c r="L415" s="79"/>
      <c r="M415" s="79"/>
      <c r="N415" s="77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>
      <c r="A416" s="82" t="s">
        <v>370</v>
      </c>
      <c r="B416" s="79" t="s">
        <v>992</v>
      </c>
      <c r="C416" s="83">
        <f>vlookup(A416,'House Floor Votes.1'!$C$9:$Y$498,22,FALSE)</f>
        <v>2</v>
      </c>
      <c r="D416" s="84">
        <f>vlookup(A416,'House Floor Votes.1'!$C$9:$Y$498,23,FALSE)</f>
        <v>12</v>
      </c>
      <c r="E416" s="79"/>
      <c r="F416" s="79"/>
      <c r="G416" s="79"/>
      <c r="H416" s="79"/>
      <c r="I416" s="77"/>
      <c r="J416" s="79"/>
      <c r="K416" s="79"/>
      <c r="L416" s="79"/>
      <c r="M416" s="79"/>
      <c r="N416" s="77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>
      <c r="A417" s="82" t="s">
        <v>512</v>
      </c>
      <c r="B417" s="79" t="s">
        <v>992</v>
      </c>
      <c r="C417" s="83">
        <f>vlookup(A417,'House Floor Votes.1'!$C$9:$Y$498,22,FALSE)</f>
        <v>1</v>
      </c>
      <c r="D417" s="84">
        <f>vlookup(A417,'House Floor Votes.1'!$C$9:$Y$498,23,FALSE)</f>
        <v>18</v>
      </c>
      <c r="E417" s="79"/>
      <c r="F417" s="79"/>
      <c r="G417" s="79"/>
      <c r="H417" s="79"/>
      <c r="I417" s="77"/>
      <c r="J417" s="79"/>
      <c r="K417" s="79"/>
      <c r="L417" s="79"/>
      <c r="M417" s="79"/>
      <c r="N417" s="77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>
      <c r="A418" s="82" t="s">
        <v>460</v>
      </c>
      <c r="B418" s="79" t="s">
        <v>992</v>
      </c>
      <c r="C418" s="83">
        <f>vlookup(A418,'House Floor Votes.1'!$C$9:$Y$498,22,FALSE)</f>
        <v>1</v>
      </c>
      <c r="D418" s="84">
        <f>vlookup(A418,'House Floor Votes.1'!$C$9:$Y$498,23,FALSE)</f>
        <v>17</v>
      </c>
      <c r="E418" s="79"/>
      <c r="F418" s="79"/>
      <c r="G418" s="79"/>
      <c r="H418" s="79"/>
      <c r="I418" s="77"/>
      <c r="J418" s="79"/>
      <c r="K418" s="79"/>
      <c r="L418" s="79"/>
      <c r="M418" s="79"/>
      <c r="N418" s="77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>
      <c r="A419" s="82" t="s">
        <v>588</v>
      </c>
      <c r="B419" s="79" t="s">
        <v>992</v>
      </c>
      <c r="C419" s="83">
        <f>vlookup(A419,'House Floor Votes.1'!$C$9:$Y$498,22,FALSE)</f>
        <v>0</v>
      </c>
      <c r="D419" s="84">
        <f>vlookup(A419,'House Floor Votes.1'!$C$9:$Y$498,23,FALSE)</f>
        <v>18</v>
      </c>
      <c r="E419" s="79"/>
      <c r="F419" s="79"/>
      <c r="G419" s="79"/>
      <c r="H419" s="79"/>
      <c r="I419" s="77"/>
      <c r="J419" s="79"/>
      <c r="K419" s="79"/>
      <c r="L419" s="79"/>
      <c r="M419" s="79"/>
      <c r="N419" s="77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>
      <c r="A420" s="82" t="s">
        <v>529</v>
      </c>
      <c r="B420" s="79" t="s">
        <v>992</v>
      </c>
      <c r="C420" s="83">
        <f>vlookup(A420,'House Floor Votes.1'!$C$9:$Y$498,22,FALSE)</f>
        <v>1</v>
      </c>
      <c r="D420" s="84">
        <f>vlookup(A420,'House Floor Votes.1'!$C$9:$Y$498,23,FALSE)</f>
        <v>11</v>
      </c>
      <c r="E420" s="79"/>
      <c r="F420" s="79"/>
      <c r="G420" s="79"/>
      <c r="H420" s="79"/>
      <c r="I420" s="77"/>
      <c r="J420" s="79"/>
      <c r="K420" s="79"/>
      <c r="L420" s="79"/>
      <c r="M420" s="79"/>
      <c r="N420" s="77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>
      <c r="A421" s="82" t="s">
        <v>376</v>
      </c>
      <c r="B421" s="79" t="s">
        <v>992</v>
      </c>
      <c r="C421" s="83">
        <f>vlookup(A421,'House Floor Votes.1'!$C$9:$Y$498,22,FALSE)</f>
        <v>2</v>
      </c>
      <c r="D421" s="84">
        <f>vlookup(A421,'House Floor Votes.1'!$C$9:$Y$498,23,FALSE)</f>
        <v>16</v>
      </c>
      <c r="E421" s="79"/>
      <c r="F421" s="79"/>
      <c r="G421" s="79"/>
      <c r="H421" s="79"/>
      <c r="I421" s="77"/>
      <c r="J421" s="79"/>
      <c r="K421" s="79"/>
      <c r="L421" s="79"/>
      <c r="M421" s="79"/>
      <c r="N421" s="77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>
      <c r="A422" s="82" t="s">
        <v>424</v>
      </c>
      <c r="B422" s="79" t="s">
        <v>992</v>
      </c>
      <c r="C422" s="83">
        <f>vlookup(A422,'House Floor Votes.1'!$C$9:$Y$498,22,FALSE)</f>
        <v>2</v>
      </c>
      <c r="D422" s="84">
        <f>vlookup(A422,'House Floor Votes.1'!$C$9:$Y$498,23,FALSE)</f>
        <v>14</v>
      </c>
      <c r="E422" s="79"/>
      <c r="F422" s="79"/>
      <c r="G422" s="79"/>
      <c r="H422" s="79"/>
      <c r="I422" s="77"/>
      <c r="J422" s="79"/>
      <c r="K422" s="79"/>
      <c r="L422" s="79"/>
      <c r="M422" s="79"/>
      <c r="N422" s="77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>
      <c r="A423" s="82" t="s">
        <v>379</v>
      </c>
      <c r="B423" s="79" t="s">
        <v>992</v>
      </c>
      <c r="C423" s="83">
        <f>vlookup(A423,'House Floor Votes.1'!$C$9:$Y$498,22,FALSE)</f>
        <v>1</v>
      </c>
      <c r="D423" s="84">
        <f>vlookup(A423,'House Floor Votes.1'!$C$9:$Y$498,23,FALSE)</f>
        <v>16</v>
      </c>
      <c r="E423" s="79"/>
      <c r="F423" s="79"/>
      <c r="G423" s="79"/>
      <c r="H423" s="79"/>
      <c r="I423" s="77"/>
      <c r="J423" s="79"/>
      <c r="K423" s="79"/>
      <c r="L423" s="79"/>
      <c r="M423" s="79"/>
      <c r="N423" s="77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>
      <c r="A424" s="82" t="s">
        <v>455</v>
      </c>
      <c r="B424" s="79" t="s">
        <v>992</v>
      </c>
      <c r="C424" s="83">
        <f>vlookup(A424,'House Floor Votes.1'!$C$9:$Y$498,22,FALSE)</f>
        <v>1</v>
      </c>
      <c r="D424" s="84">
        <f>vlookup(A424,'House Floor Votes.1'!$C$9:$Y$498,23,FALSE)</f>
        <v>17</v>
      </c>
      <c r="E424" s="79"/>
      <c r="F424" s="79"/>
      <c r="G424" s="79"/>
      <c r="H424" s="79"/>
      <c r="I424" s="77"/>
      <c r="J424" s="79"/>
      <c r="K424" s="79"/>
      <c r="L424" s="79"/>
      <c r="M424" s="79"/>
      <c r="N424" s="77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>
      <c r="A425" s="82" t="s">
        <v>350</v>
      </c>
      <c r="B425" s="79" t="s">
        <v>992</v>
      </c>
      <c r="C425" s="83">
        <f>vlookup(A425,'House Floor Votes.1'!$C$9:$Y$498,22,FALSE)</f>
        <v>1</v>
      </c>
      <c r="D425" s="84">
        <f>vlookup(A425,'House Floor Votes.1'!$C$9:$Y$498,23,FALSE)</f>
        <v>18</v>
      </c>
      <c r="E425" s="79"/>
      <c r="F425" s="79"/>
      <c r="G425" s="79"/>
      <c r="H425" s="79"/>
      <c r="I425" s="77"/>
      <c r="J425" s="79"/>
      <c r="K425" s="79"/>
      <c r="L425" s="79"/>
      <c r="M425" s="79"/>
      <c r="N425" s="77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>
      <c r="A426" s="82" t="s">
        <v>669</v>
      </c>
      <c r="B426" s="79" t="s">
        <v>991</v>
      </c>
      <c r="C426" s="83">
        <f>vlookup(A426,'House Floor Votes.1'!$C$9:$Y$498,22,FALSE)</f>
        <v>1</v>
      </c>
      <c r="D426" s="84">
        <f>vlookup(A426,'House Floor Votes.1'!$C$9:$Y$498,23,FALSE)</f>
        <v>0</v>
      </c>
      <c r="E426" s="79"/>
      <c r="F426" s="79"/>
      <c r="G426" s="79"/>
      <c r="H426" s="79"/>
      <c r="I426" s="77"/>
      <c r="J426" s="79"/>
      <c r="K426" s="79"/>
      <c r="L426" s="79"/>
      <c r="M426" s="79"/>
      <c r="N426" s="77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>
      <c r="A427" s="82" t="s">
        <v>725</v>
      </c>
      <c r="B427" s="79" t="s">
        <v>992</v>
      </c>
      <c r="C427" s="83">
        <f>vlookup(A427,'House Floor Votes.1'!$C$9:$Y$498,22,FALSE)</f>
        <v>1</v>
      </c>
      <c r="D427" s="84">
        <f>vlookup(A427,'House Floor Votes.1'!$C$9:$Y$498,23,FALSE)</f>
        <v>18</v>
      </c>
      <c r="E427" s="79"/>
      <c r="F427" s="79"/>
      <c r="G427" s="79"/>
      <c r="H427" s="79"/>
      <c r="I427" s="77"/>
      <c r="J427" s="79"/>
      <c r="K427" s="79"/>
      <c r="L427" s="79"/>
      <c r="M427" s="79"/>
      <c r="N427" s="77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>
      <c r="A428" s="82" t="s">
        <v>745</v>
      </c>
      <c r="B428" s="79" t="s">
        <v>992</v>
      </c>
      <c r="C428" s="83">
        <f>vlookup(A428,'House Floor Votes.1'!$C$9:$Y$498,22,FALSE)</f>
        <v>1</v>
      </c>
      <c r="D428" s="84">
        <f>vlookup(A428,'House Floor Votes.1'!$C$9:$Y$498,23,FALSE)</f>
        <v>18</v>
      </c>
      <c r="E428" s="79"/>
      <c r="F428" s="79"/>
      <c r="G428" s="79"/>
      <c r="H428" s="79"/>
      <c r="I428" s="77"/>
      <c r="J428" s="79"/>
      <c r="K428" s="79"/>
      <c r="L428" s="79"/>
      <c r="M428" s="79"/>
      <c r="N428" s="77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>
      <c r="A429" s="82" t="s">
        <v>328</v>
      </c>
      <c r="B429" s="79" t="s">
        <v>992</v>
      </c>
      <c r="C429" s="83">
        <f>vlookup(A429,'House Floor Votes.1'!$C$9:$Y$498,22,FALSE)</f>
        <v>1</v>
      </c>
      <c r="D429" s="84">
        <f>vlookup(A429,'House Floor Votes.1'!$C$9:$Y$498,23,FALSE)</f>
        <v>18</v>
      </c>
      <c r="E429" s="79"/>
      <c r="F429" s="79"/>
      <c r="G429" s="79"/>
      <c r="H429" s="79"/>
      <c r="I429" s="77"/>
      <c r="J429" s="79"/>
      <c r="K429" s="79"/>
      <c r="L429" s="79"/>
      <c r="M429" s="79"/>
      <c r="N429" s="77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>
      <c r="A430" s="82" t="s">
        <v>356</v>
      </c>
      <c r="B430" s="79" t="s">
        <v>992</v>
      </c>
      <c r="C430" s="83">
        <f>vlookup(A430,'House Floor Votes.1'!$C$9:$Y$498,22,FALSE)</f>
        <v>1</v>
      </c>
      <c r="D430" s="84">
        <f>vlookup(A430,'House Floor Votes.1'!$C$9:$Y$498,23,FALSE)</f>
        <v>18</v>
      </c>
      <c r="E430" s="79"/>
      <c r="F430" s="79"/>
      <c r="G430" s="79"/>
      <c r="H430" s="79"/>
      <c r="I430" s="77"/>
      <c r="J430" s="79"/>
      <c r="K430" s="79"/>
      <c r="L430" s="79"/>
      <c r="M430" s="79"/>
      <c r="N430" s="77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>
      <c r="A431" s="82" t="s">
        <v>644</v>
      </c>
      <c r="B431" s="79" t="s">
        <v>992</v>
      </c>
      <c r="C431" s="83">
        <f>vlookup(A431,'House Floor Votes.1'!$C$9:$Y$498,22,FALSE)</f>
        <v>0</v>
      </c>
      <c r="D431" s="84">
        <f>vlookup(A431,'House Floor Votes.1'!$C$9:$Y$498,23,FALSE)</f>
        <v>17</v>
      </c>
      <c r="E431" s="79"/>
      <c r="F431" s="79"/>
      <c r="G431" s="79"/>
      <c r="H431" s="79"/>
      <c r="I431" s="77"/>
      <c r="J431" s="79"/>
      <c r="K431" s="79"/>
      <c r="L431" s="79"/>
      <c r="M431" s="79"/>
      <c r="N431" s="77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>
      <c r="A432" s="82" t="s">
        <v>551</v>
      </c>
      <c r="B432" s="79" t="s">
        <v>991</v>
      </c>
      <c r="C432" s="83">
        <f>vlookup(A432,'House Floor Votes.1'!$C$9:$Y$498,22,FALSE)</f>
        <v>1</v>
      </c>
      <c r="D432" s="84">
        <f>vlookup(A432,'House Floor Votes.1'!$C$9:$Y$498,23,FALSE)</f>
        <v>0</v>
      </c>
      <c r="E432" s="79"/>
      <c r="F432" s="79"/>
      <c r="G432" s="79"/>
      <c r="H432" s="79"/>
      <c r="I432" s="77"/>
      <c r="J432" s="79"/>
      <c r="K432" s="79"/>
      <c r="L432" s="79"/>
      <c r="M432" s="79"/>
      <c r="N432" s="77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>
      <c r="A433" s="82" t="s">
        <v>701</v>
      </c>
      <c r="B433" s="79" t="s">
        <v>992</v>
      </c>
      <c r="C433" s="83">
        <f>vlookup(A433,'House Floor Votes.1'!$C$9:$Y$498,22,FALSE)</f>
        <v>2</v>
      </c>
      <c r="D433" s="84">
        <f>vlookup(A433,'House Floor Votes.1'!$C$9:$Y$498,23,FALSE)</f>
        <v>16</v>
      </c>
      <c r="E433" s="79"/>
      <c r="F433" s="79"/>
      <c r="G433" s="79"/>
      <c r="H433" s="79"/>
      <c r="I433" s="77"/>
      <c r="J433" s="79"/>
      <c r="K433" s="79"/>
      <c r="L433" s="79"/>
      <c r="M433" s="79"/>
      <c r="N433" s="77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>
      <c r="A434" s="82" t="s">
        <v>638</v>
      </c>
      <c r="B434" s="79" t="s">
        <v>992</v>
      </c>
      <c r="C434" s="83">
        <f>vlookup(A434,'House Floor Votes.1'!$C$9:$Y$498,22,FALSE)</f>
        <v>1</v>
      </c>
      <c r="D434" s="84">
        <f>vlookup(A434,'House Floor Votes.1'!$C$9:$Y$498,23,FALSE)</f>
        <v>18</v>
      </c>
      <c r="E434" s="79"/>
      <c r="F434" s="79"/>
      <c r="G434" s="79"/>
      <c r="H434" s="79"/>
      <c r="I434" s="77"/>
      <c r="J434" s="79"/>
      <c r="K434" s="79"/>
      <c r="L434" s="79"/>
      <c r="M434" s="79"/>
      <c r="N434" s="77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>
      <c r="A435" s="82" t="s">
        <v>587</v>
      </c>
      <c r="B435" s="79" t="s">
        <v>992</v>
      </c>
      <c r="C435" s="83">
        <f>vlookup(A435,'House Floor Votes.1'!$C$9:$Y$498,22,FALSE)</f>
        <v>2</v>
      </c>
      <c r="D435" s="84">
        <f>vlookup(A435,'House Floor Votes.1'!$C$9:$Y$498,23,FALSE)</f>
        <v>17</v>
      </c>
      <c r="E435" s="79"/>
      <c r="F435" s="79"/>
      <c r="G435" s="79"/>
      <c r="H435" s="79"/>
      <c r="I435" s="77"/>
      <c r="J435" s="79"/>
      <c r="K435" s="79"/>
      <c r="L435" s="79"/>
      <c r="M435" s="79"/>
      <c r="N435" s="77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>
      <c r="A436" s="82" t="s">
        <v>341</v>
      </c>
      <c r="B436" s="79" t="s">
        <v>992</v>
      </c>
      <c r="C436" s="83">
        <f>vlookup(A436,'House Floor Votes.1'!$C$9:$Y$498,22,FALSE)</f>
        <v>0</v>
      </c>
      <c r="D436" s="84">
        <f>vlookup(A436,'House Floor Votes.1'!$C$9:$Y$498,23,FALSE)</f>
        <v>19</v>
      </c>
      <c r="E436" s="79"/>
      <c r="F436" s="79"/>
      <c r="G436" s="79"/>
      <c r="H436" s="79"/>
      <c r="I436" s="77"/>
      <c r="J436" s="79"/>
      <c r="K436" s="79"/>
      <c r="L436" s="79"/>
      <c r="M436" s="79"/>
      <c r="N436" s="77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>
      <c r="A437" s="82" t="s">
        <v>230</v>
      </c>
      <c r="B437" s="79" t="s">
        <v>992</v>
      </c>
      <c r="C437" s="83">
        <f>vlookup(A437,'House Floor Votes.1'!$C$9:$Y$498,22,FALSE)</f>
        <v>1</v>
      </c>
      <c r="D437" s="84">
        <f>vlookup(A437,'House Floor Votes.1'!$C$9:$Y$498,23,FALSE)</f>
        <v>17</v>
      </c>
      <c r="E437" s="79"/>
      <c r="F437" s="79"/>
      <c r="G437" s="79"/>
      <c r="H437" s="79"/>
      <c r="I437" s="77"/>
      <c r="J437" s="79"/>
      <c r="K437" s="79"/>
      <c r="L437" s="79"/>
      <c r="M437" s="79"/>
      <c r="N437" s="77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>
      <c r="A438" s="82" t="s">
        <v>753</v>
      </c>
      <c r="B438" s="79" t="s">
        <v>992</v>
      </c>
      <c r="C438" s="83">
        <f>vlookup(A438,'House Floor Votes.1'!$C$9:$Y$498,22,FALSE)</f>
        <v>1</v>
      </c>
      <c r="D438" s="84">
        <f>vlookup(A438,'House Floor Votes.1'!$C$9:$Y$498,23,FALSE)</f>
        <v>10</v>
      </c>
      <c r="E438" s="79"/>
      <c r="F438" s="79"/>
      <c r="G438" s="79"/>
      <c r="H438" s="79"/>
      <c r="I438" s="77"/>
      <c r="J438" s="79"/>
      <c r="K438" s="79"/>
      <c r="L438" s="79"/>
      <c r="M438" s="79"/>
      <c r="N438" s="77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>
      <c r="A439" s="82" t="s">
        <v>485</v>
      </c>
      <c r="B439" s="79" t="s">
        <v>991</v>
      </c>
      <c r="C439" s="83">
        <f>vlookup(A439,'House Floor Votes.1'!$C$9:$Y$498,22,FALSE)</f>
        <v>0</v>
      </c>
      <c r="D439" s="84">
        <f>vlookup(A439,'House Floor Votes.1'!$C$9:$Y$498,23,FALSE)</f>
        <v>0</v>
      </c>
      <c r="E439" s="79"/>
      <c r="F439" s="79"/>
      <c r="G439" s="79"/>
      <c r="H439" s="79"/>
      <c r="I439" s="77"/>
      <c r="J439" s="79"/>
      <c r="K439" s="79"/>
      <c r="L439" s="79"/>
      <c r="M439" s="79"/>
      <c r="N439" s="77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>
      <c r="A440" s="82" t="s">
        <v>729</v>
      </c>
      <c r="B440" s="79" t="s">
        <v>992</v>
      </c>
      <c r="C440" s="83">
        <f>vlookup(A440,'House Floor Votes.1'!$C$9:$Y$498,22,FALSE)</f>
        <v>1</v>
      </c>
      <c r="D440" s="84">
        <f>vlookup(A440,'House Floor Votes.1'!$C$9:$Y$498,23,FALSE)</f>
        <v>17</v>
      </c>
      <c r="E440" s="79"/>
      <c r="F440" s="79"/>
      <c r="G440" s="79"/>
      <c r="H440" s="79"/>
      <c r="I440" s="77"/>
      <c r="J440" s="79"/>
      <c r="K440" s="79"/>
      <c r="L440" s="79"/>
      <c r="M440" s="79"/>
      <c r="N440" s="77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>
      <c r="A441" s="82" t="s">
        <v>437</v>
      </c>
      <c r="B441" s="79" t="s">
        <v>991</v>
      </c>
      <c r="C441" s="83">
        <f>vlookup(A441,'House Floor Votes.1'!$C$9:$Y$498,22,FALSE)</f>
        <v>0</v>
      </c>
      <c r="D441" s="84">
        <f>vlookup(A441,'House Floor Votes.1'!$C$9:$Y$498,23,FALSE)</f>
        <v>0</v>
      </c>
      <c r="E441" s="79"/>
      <c r="F441" s="79"/>
      <c r="G441" s="79"/>
      <c r="H441" s="79"/>
      <c r="I441" s="77"/>
      <c r="J441" s="79"/>
      <c r="K441" s="79"/>
      <c r="L441" s="79"/>
      <c r="M441" s="79"/>
      <c r="N441" s="77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>
      <c r="A442" s="82" t="s">
        <v>372</v>
      </c>
      <c r="B442" s="79" t="s">
        <v>992</v>
      </c>
      <c r="C442" s="83">
        <f>vlookup(A442,'House Floor Votes.1'!$C$9:$Y$498,22,FALSE)</f>
        <v>0</v>
      </c>
      <c r="D442" s="84">
        <f>vlookup(A442,'House Floor Votes.1'!$C$9:$Y$498,23,FALSE)</f>
        <v>2</v>
      </c>
      <c r="E442" s="79"/>
      <c r="F442" s="79"/>
      <c r="G442" s="79"/>
      <c r="H442" s="79"/>
      <c r="I442" s="77"/>
      <c r="J442" s="79"/>
      <c r="K442" s="79"/>
      <c r="L442" s="79"/>
      <c r="M442" s="79"/>
      <c r="N442" s="77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>
      <c r="A443" s="45"/>
      <c r="B443" s="45"/>
      <c r="C443" s="45"/>
      <c r="D443" s="230"/>
      <c r="E443" s="45"/>
      <c r="F443" s="45"/>
      <c r="G443" s="45"/>
      <c r="H443" s="45"/>
      <c r="I443" s="230"/>
      <c r="J443" s="45"/>
      <c r="K443" s="45"/>
      <c r="L443" s="45"/>
      <c r="M443" s="45"/>
      <c r="N443" s="230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>
      <c r="A444" s="45"/>
      <c r="B444" s="45"/>
      <c r="C444" s="45"/>
      <c r="D444" s="230"/>
      <c r="E444" s="45"/>
      <c r="F444" s="45"/>
      <c r="G444" s="45"/>
      <c r="H444" s="45"/>
      <c r="I444" s="230"/>
      <c r="J444" s="45"/>
      <c r="K444" s="45"/>
      <c r="L444" s="45"/>
      <c r="M444" s="45"/>
      <c r="N444" s="230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>
      <c r="A445" s="45"/>
      <c r="B445" s="45"/>
      <c r="C445" s="45"/>
      <c r="D445" s="230"/>
      <c r="E445" s="45"/>
      <c r="F445" s="45"/>
      <c r="G445" s="45"/>
      <c r="H445" s="45"/>
      <c r="I445" s="230"/>
      <c r="J445" s="45"/>
      <c r="K445" s="45"/>
      <c r="L445" s="45"/>
      <c r="M445" s="45"/>
      <c r="N445" s="230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>
      <c r="A446" s="45"/>
      <c r="B446" s="45"/>
      <c r="C446" s="45"/>
      <c r="D446" s="230"/>
      <c r="E446" s="45"/>
      <c r="F446" s="45"/>
      <c r="G446" s="45"/>
      <c r="H446" s="45"/>
      <c r="I446" s="230"/>
      <c r="J446" s="45"/>
      <c r="K446" s="45"/>
      <c r="L446" s="45"/>
      <c r="M446" s="45"/>
      <c r="N446" s="230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>
      <c r="A447" s="45"/>
      <c r="B447" s="45"/>
      <c r="C447" s="45"/>
      <c r="D447" s="230"/>
      <c r="E447" s="45"/>
      <c r="F447" s="45"/>
      <c r="G447" s="45"/>
      <c r="H447" s="45"/>
      <c r="I447" s="230"/>
      <c r="J447" s="45"/>
      <c r="K447" s="45"/>
      <c r="L447" s="45"/>
      <c r="M447" s="45"/>
      <c r="N447" s="230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>
      <c r="A448" s="45"/>
      <c r="B448" s="45"/>
      <c r="C448" s="45"/>
      <c r="D448" s="230"/>
      <c r="E448" s="45"/>
      <c r="F448" s="45"/>
      <c r="G448" s="45"/>
      <c r="H448" s="45"/>
      <c r="I448" s="230"/>
      <c r="J448" s="45"/>
      <c r="K448" s="45"/>
      <c r="L448" s="45"/>
      <c r="M448" s="45"/>
      <c r="N448" s="230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>
      <c r="A449" s="45"/>
      <c r="B449" s="45"/>
      <c r="C449" s="45"/>
      <c r="D449" s="230"/>
      <c r="E449" s="45"/>
      <c r="F449" s="45"/>
      <c r="G449" s="45"/>
      <c r="H449" s="45"/>
      <c r="I449" s="230"/>
      <c r="J449" s="45"/>
      <c r="K449" s="45"/>
      <c r="L449" s="45"/>
      <c r="M449" s="45"/>
      <c r="N449" s="230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>
      <c r="A450" s="45"/>
      <c r="B450" s="45"/>
      <c r="C450" s="45"/>
      <c r="D450" s="230"/>
      <c r="E450" s="45"/>
      <c r="F450" s="45"/>
      <c r="G450" s="45"/>
      <c r="H450" s="45"/>
      <c r="I450" s="230"/>
      <c r="J450" s="45"/>
      <c r="K450" s="45"/>
      <c r="L450" s="45"/>
      <c r="M450" s="45"/>
      <c r="N450" s="230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>
      <c r="A451" s="45"/>
      <c r="B451" s="45"/>
      <c r="C451" s="45"/>
      <c r="D451" s="230"/>
      <c r="E451" s="45"/>
      <c r="F451" s="45"/>
      <c r="G451" s="45"/>
      <c r="H451" s="45"/>
      <c r="I451" s="230"/>
      <c r="J451" s="45"/>
      <c r="K451" s="45"/>
      <c r="L451" s="45"/>
      <c r="M451" s="45"/>
      <c r="N451" s="230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>
      <c r="A452" s="45"/>
      <c r="B452" s="45"/>
      <c r="C452" s="45"/>
      <c r="D452" s="230"/>
      <c r="E452" s="45"/>
      <c r="F452" s="45"/>
      <c r="G452" s="45"/>
      <c r="H452" s="45"/>
      <c r="I452" s="230"/>
      <c r="J452" s="45"/>
      <c r="K452" s="45"/>
      <c r="L452" s="45"/>
      <c r="M452" s="45"/>
      <c r="N452" s="230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>
      <c r="A453" s="45"/>
      <c r="B453" s="45"/>
      <c r="C453" s="45"/>
      <c r="D453" s="230"/>
      <c r="E453" s="45"/>
      <c r="F453" s="45"/>
      <c r="G453" s="45"/>
      <c r="H453" s="45"/>
      <c r="I453" s="230"/>
      <c r="J453" s="45"/>
      <c r="K453" s="45"/>
      <c r="L453" s="45"/>
      <c r="M453" s="45"/>
      <c r="N453" s="230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>
      <c r="A454" s="45"/>
      <c r="B454" s="45"/>
      <c r="C454" s="45"/>
      <c r="D454" s="230"/>
      <c r="E454" s="45"/>
      <c r="F454" s="45"/>
      <c r="G454" s="45"/>
      <c r="H454" s="45"/>
      <c r="I454" s="230"/>
      <c r="J454" s="45"/>
      <c r="K454" s="45"/>
      <c r="L454" s="45"/>
      <c r="M454" s="45"/>
      <c r="N454" s="230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>
      <c r="A455" s="45"/>
      <c r="B455" s="45"/>
      <c r="C455" s="45"/>
      <c r="D455" s="230"/>
      <c r="E455" s="45"/>
      <c r="F455" s="45"/>
      <c r="G455" s="45"/>
      <c r="H455" s="45"/>
      <c r="I455" s="230"/>
      <c r="J455" s="45"/>
      <c r="K455" s="45"/>
      <c r="L455" s="45"/>
      <c r="M455" s="45"/>
      <c r="N455" s="230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>
      <c r="A456" s="45"/>
      <c r="B456" s="45"/>
      <c r="C456" s="45"/>
      <c r="D456" s="230"/>
      <c r="E456" s="45"/>
      <c r="F456" s="45"/>
      <c r="G456" s="45"/>
      <c r="H456" s="45"/>
      <c r="I456" s="230"/>
      <c r="J456" s="45"/>
      <c r="K456" s="45"/>
      <c r="L456" s="45"/>
      <c r="M456" s="45"/>
      <c r="N456" s="230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>
      <c r="A457" s="45"/>
      <c r="B457" s="45"/>
      <c r="C457" s="45"/>
      <c r="D457" s="230"/>
      <c r="E457" s="45"/>
      <c r="F457" s="45"/>
      <c r="G457" s="45"/>
      <c r="H457" s="45"/>
      <c r="I457" s="230"/>
      <c r="J457" s="45"/>
      <c r="K457" s="45"/>
      <c r="L457" s="45"/>
      <c r="M457" s="45"/>
      <c r="N457" s="230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>
      <c r="A458" s="45"/>
      <c r="B458" s="45"/>
      <c r="C458" s="45"/>
      <c r="D458" s="230"/>
      <c r="E458" s="45"/>
      <c r="F458" s="45"/>
      <c r="G458" s="45"/>
      <c r="H458" s="45"/>
      <c r="I458" s="230"/>
      <c r="J458" s="45"/>
      <c r="K458" s="45"/>
      <c r="L458" s="45"/>
      <c r="M458" s="45"/>
      <c r="N458" s="230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>
      <c r="A459" s="45"/>
      <c r="B459" s="45"/>
      <c r="C459" s="45"/>
      <c r="D459" s="230"/>
      <c r="E459" s="45"/>
      <c r="F459" s="45"/>
      <c r="G459" s="45"/>
      <c r="H459" s="45"/>
      <c r="I459" s="230"/>
      <c r="J459" s="45"/>
      <c r="K459" s="45"/>
      <c r="L459" s="45"/>
      <c r="M459" s="45"/>
      <c r="N459" s="230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>
      <c r="A460" s="45"/>
      <c r="B460" s="45"/>
      <c r="C460" s="45"/>
      <c r="D460" s="230"/>
      <c r="E460" s="45"/>
      <c r="F460" s="45"/>
      <c r="G460" s="45"/>
      <c r="H460" s="45"/>
      <c r="I460" s="230"/>
      <c r="J460" s="45"/>
      <c r="K460" s="45"/>
      <c r="L460" s="45"/>
      <c r="M460" s="45"/>
      <c r="N460" s="230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>
      <c r="A461" s="45"/>
      <c r="B461" s="45"/>
      <c r="C461" s="45"/>
      <c r="D461" s="230"/>
      <c r="E461" s="45"/>
      <c r="F461" s="45"/>
      <c r="G461" s="45"/>
      <c r="H461" s="45"/>
      <c r="I461" s="230"/>
      <c r="J461" s="45"/>
      <c r="K461" s="45"/>
      <c r="L461" s="45"/>
      <c r="M461" s="45"/>
      <c r="N461" s="230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>
      <c r="A462" s="45"/>
      <c r="B462" s="45"/>
      <c r="C462" s="45"/>
      <c r="D462" s="230"/>
      <c r="E462" s="45"/>
      <c r="F462" s="45"/>
      <c r="G462" s="45"/>
      <c r="H462" s="45"/>
      <c r="I462" s="230"/>
      <c r="J462" s="45"/>
      <c r="K462" s="45"/>
      <c r="L462" s="45"/>
      <c r="M462" s="45"/>
      <c r="N462" s="230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>
      <c r="A463" s="45"/>
      <c r="B463" s="45"/>
      <c r="C463" s="45"/>
      <c r="D463" s="230"/>
      <c r="E463" s="45"/>
      <c r="F463" s="45"/>
      <c r="G463" s="45"/>
      <c r="H463" s="45"/>
      <c r="I463" s="230"/>
      <c r="J463" s="45"/>
      <c r="K463" s="45"/>
      <c r="L463" s="45"/>
      <c r="M463" s="45"/>
      <c r="N463" s="230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>
      <c r="A464" s="45"/>
      <c r="B464" s="45"/>
      <c r="C464" s="45"/>
      <c r="D464" s="230"/>
      <c r="E464" s="45"/>
      <c r="F464" s="45"/>
      <c r="G464" s="45"/>
      <c r="H464" s="45"/>
      <c r="I464" s="230"/>
      <c r="J464" s="45"/>
      <c r="K464" s="45"/>
      <c r="L464" s="45"/>
      <c r="M464" s="45"/>
      <c r="N464" s="230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>
      <c r="A465" s="45"/>
      <c r="B465" s="45"/>
      <c r="C465" s="45"/>
      <c r="D465" s="230"/>
      <c r="E465" s="45"/>
      <c r="F465" s="45"/>
      <c r="G465" s="45"/>
      <c r="H465" s="45"/>
      <c r="I465" s="230"/>
      <c r="J465" s="45"/>
      <c r="K465" s="45"/>
      <c r="L465" s="45"/>
      <c r="M465" s="45"/>
      <c r="N465" s="230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>
      <c r="A466" s="45"/>
      <c r="B466" s="45"/>
      <c r="C466" s="45"/>
      <c r="D466" s="230"/>
      <c r="E466" s="45"/>
      <c r="F466" s="45"/>
      <c r="G466" s="45"/>
      <c r="H466" s="45"/>
      <c r="I466" s="230"/>
      <c r="J466" s="45"/>
      <c r="K466" s="45"/>
      <c r="L466" s="45"/>
      <c r="M466" s="45"/>
      <c r="N466" s="230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>
      <c r="A467" s="45"/>
      <c r="B467" s="45"/>
      <c r="C467" s="45"/>
      <c r="D467" s="230"/>
      <c r="E467" s="45"/>
      <c r="F467" s="45"/>
      <c r="G467" s="45"/>
      <c r="H467" s="45"/>
      <c r="I467" s="230"/>
      <c r="J467" s="45"/>
      <c r="K467" s="45"/>
      <c r="L467" s="45"/>
      <c r="M467" s="45"/>
      <c r="N467" s="230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>
      <c r="A468" s="45"/>
      <c r="B468" s="45"/>
      <c r="C468" s="45"/>
      <c r="D468" s="230"/>
      <c r="E468" s="45"/>
      <c r="F468" s="45"/>
      <c r="G468" s="45"/>
      <c r="H468" s="45"/>
      <c r="I468" s="230"/>
      <c r="J468" s="45"/>
      <c r="K468" s="45"/>
      <c r="L468" s="45"/>
      <c r="M468" s="45"/>
      <c r="N468" s="230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>
      <c r="A469" s="45"/>
      <c r="B469" s="45"/>
      <c r="C469" s="45"/>
      <c r="D469" s="230"/>
      <c r="E469" s="45"/>
      <c r="F469" s="45"/>
      <c r="G469" s="45"/>
      <c r="H469" s="45"/>
      <c r="I469" s="230"/>
      <c r="J469" s="45"/>
      <c r="K469" s="45"/>
      <c r="L469" s="45"/>
      <c r="M469" s="45"/>
      <c r="N469" s="230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>
      <c r="A470" s="45"/>
      <c r="B470" s="45"/>
      <c r="C470" s="45"/>
      <c r="D470" s="230"/>
      <c r="E470" s="45"/>
      <c r="F470" s="45"/>
      <c r="G470" s="45"/>
      <c r="H470" s="45"/>
      <c r="I470" s="230"/>
      <c r="J470" s="45"/>
      <c r="K470" s="45"/>
      <c r="L470" s="45"/>
      <c r="M470" s="45"/>
      <c r="N470" s="230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>
      <c r="A471" s="45"/>
      <c r="B471" s="45"/>
      <c r="C471" s="45"/>
      <c r="D471" s="230"/>
      <c r="E471" s="45"/>
      <c r="F471" s="45"/>
      <c r="G471" s="45"/>
      <c r="H471" s="45"/>
      <c r="I471" s="230"/>
      <c r="J471" s="45"/>
      <c r="K471" s="45"/>
      <c r="L471" s="45"/>
      <c r="M471" s="45"/>
      <c r="N471" s="230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>
      <c r="A472" s="45"/>
      <c r="B472" s="45"/>
      <c r="C472" s="45"/>
      <c r="D472" s="230"/>
      <c r="E472" s="45"/>
      <c r="F472" s="45"/>
      <c r="G472" s="45"/>
      <c r="H472" s="45"/>
      <c r="I472" s="230"/>
      <c r="J472" s="45"/>
      <c r="K472" s="45"/>
      <c r="L472" s="45"/>
      <c r="M472" s="45"/>
      <c r="N472" s="230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>
      <c r="A473" s="45"/>
      <c r="B473" s="45"/>
      <c r="C473" s="45"/>
      <c r="D473" s="230"/>
      <c r="E473" s="45"/>
      <c r="F473" s="45"/>
      <c r="G473" s="45"/>
      <c r="H473" s="45"/>
      <c r="I473" s="230"/>
      <c r="J473" s="45"/>
      <c r="K473" s="45"/>
      <c r="L473" s="45"/>
      <c r="M473" s="45"/>
      <c r="N473" s="230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>
      <c r="A474" s="45"/>
      <c r="B474" s="45"/>
      <c r="C474" s="45"/>
      <c r="D474" s="230"/>
      <c r="E474" s="45"/>
      <c r="F474" s="45"/>
      <c r="G474" s="45"/>
      <c r="H474" s="45"/>
      <c r="I474" s="230"/>
      <c r="J474" s="45"/>
      <c r="K474" s="45"/>
      <c r="L474" s="45"/>
      <c r="M474" s="45"/>
      <c r="N474" s="230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>
      <c r="A475" s="45"/>
      <c r="B475" s="45"/>
      <c r="C475" s="45"/>
      <c r="D475" s="230"/>
      <c r="E475" s="45"/>
      <c r="F475" s="45"/>
      <c r="G475" s="45"/>
      <c r="H475" s="45"/>
      <c r="I475" s="230"/>
      <c r="J475" s="45"/>
      <c r="K475" s="45"/>
      <c r="L475" s="45"/>
      <c r="M475" s="45"/>
      <c r="N475" s="230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>
      <c r="A476" s="45"/>
      <c r="B476" s="45"/>
      <c r="C476" s="45"/>
      <c r="D476" s="230"/>
      <c r="E476" s="45"/>
      <c r="F476" s="45"/>
      <c r="G476" s="45"/>
      <c r="H476" s="45"/>
      <c r="I476" s="230"/>
      <c r="J476" s="45"/>
      <c r="K476" s="45"/>
      <c r="L476" s="45"/>
      <c r="M476" s="45"/>
      <c r="N476" s="230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>
      <c r="A477" s="45"/>
      <c r="B477" s="45"/>
      <c r="C477" s="45"/>
      <c r="D477" s="230"/>
      <c r="E477" s="45"/>
      <c r="F477" s="45"/>
      <c r="G477" s="45"/>
      <c r="H477" s="45"/>
      <c r="I477" s="230"/>
      <c r="J477" s="45"/>
      <c r="K477" s="45"/>
      <c r="L477" s="45"/>
      <c r="M477" s="45"/>
      <c r="N477" s="230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>
      <c r="A478" s="45"/>
      <c r="B478" s="45"/>
      <c r="C478" s="45"/>
      <c r="D478" s="230"/>
      <c r="E478" s="45"/>
      <c r="F478" s="45"/>
      <c r="G478" s="45"/>
      <c r="H478" s="45"/>
      <c r="I478" s="230"/>
      <c r="J478" s="45"/>
      <c r="K478" s="45"/>
      <c r="L478" s="45"/>
      <c r="M478" s="45"/>
      <c r="N478" s="230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>
      <c r="A479" s="45"/>
      <c r="B479" s="45"/>
      <c r="C479" s="45"/>
      <c r="D479" s="230"/>
      <c r="E479" s="45"/>
      <c r="F479" s="45"/>
      <c r="G479" s="45"/>
      <c r="H479" s="45"/>
      <c r="I479" s="230"/>
      <c r="J479" s="45"/>
      <c r="K479" s="45"/>
      <c r="L479" s="45"/>
      <c r="M479" s="45"/>
      <c r="N479" s="230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>
      <c r="A480" s="45"/>
      <c r="B480" s="45"/>
      <c r="C480" s="45"/>
      <c r="D480" s="230"/>
      <c r="E480" s="45"/>
      <c r="F480" s="45"/>
      <c r="G480" s="45"/>
      <c r="H480" s="45"/>
      <c r="I480" s="230"/>
      <c r="J480" s="45"/>
      <c r="K480" s="45"/>
      <c r="L480" s="45"/>
      <c r="M480" s="45"/>
      <c r="N480" s="230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>
      <c r="A481" s="45"/>
      <c r="B481" s="45"/>
      <c r="C481" s="45"/>
      <c r="D481" s="230"/>
      <c r="E481" s="45"/>
      <c r="F481" s="45"/>
      <c r="G481" s="45"/>
      <c r="H481" s="45"/>
      <c r="I481" s="230"/>
      <c r="J481" s="45"/>
      <c r="K481" s="45"/>
      <c r="L481" s="45"/>
      <c r="M481" s="45"/>
      <c r="N481" s="230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>
      <c r="A482" s="45"/>
      <c r="B482" s="45"/>
      <c r="C482" s="45"/>
      <c r="D482" s="230"/>
      <c r="E482" s="45"/>
      <c r="F482" s="45"/>
      <c r="G482" s="45"/>
      <c r="H482" s="45"/>
      <c r="I482" s="230"/>
      <c r="J482" s="45"/>
      <c r="K482" s="45"/>
      <c r="L482" s="45"/>
      <c r="M482" s="45"/>
      <c r="N482" s="230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>
      <c r="A483" s="45"/>
      <c r="B483" s="45"/>
      <c r="C483" s="45"/>
      <c r="D483" s="230"/>
      <c r="E483" s="45"/>
      <c r="F483" s="45"/>
      <c r="G483" s="45"/>
      <c r="H483" s="45"/>
      <c r="I483" s="230"/>
      <c r="J483" s="45"/>
      <c r="K483" s="45"/>
      <c r="L483" s="45"/>
      <c r="M483" s="45"/>
      <c r="N483" s="230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>
      <c r="A484" s="45"/>
      <c r="B484" s="45"/>
      <c r="C484" s="45"/>
      <c r="D484" s="230"/>
      <c r="E484" s="45"/>
      <c r="F484" s="45"/>
      <c r="G484" s="45"/>
      <c r="H484" s="45"/>
      <c r="I484" s="230"/>
      <c r="J484" s="45"/>
      <c r="K484" s="45"/>
      <c r="L484" s="45"/>
      <c r="M484" s="45"/>
      <c r="N484" s="230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>
      <c r="A485" s="45"/>
      <c r="B485" s="45"/>
      <c r="C485" s="45"/>
      <c r="D485" s="230"/>
      <c r="E485" s="45"/>
      <c r="F485" s="45"/>
      <c r="G485" s="45"/>
      <c r="H485" s="45"/>
      <c r="I485" s="230"/>
      <c r="J485" s="45"/>
      <c r="K485" s="45"/>
      <c r="L485" s="45"/>
      <c r="M485" s="45"/>
      <c r="N485" s="230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>
      <c r="A486" s="45"/>
      <c r="B486" s="45"/>
      <c r="C486" s="45"/>
      <c r="D486" s="230"/>
      <c r="E486" s="45"/>
      <c r="F486" s="45"/>
      <c r="G486" s="45"/>
      <c r="H486" s="45"/>
      <c r="I486" s="230"/>
      <c r="J486" s="45"/>
      <c r="K486" s="45"/>
      <c r="L486" s="45"/>
      <c r="M486" s="45"/>
      <c r="N486" s="230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>
      <c r="A487" s="45"/>
      <c r="B487" s="45"/>
      <c r="C487" s="45"/>
      <c r="D487" s="230"/>
      <c r="E487" s="45"/>
      <c r="F487" s="45"/>
      <c r="G487" s="45"/>
      <c r="H487" s="45"/>
      <c r="I487" s="230"/>
      <c r="J487" s="45"/>
      <c r="K487" s="45"/>
      <c r="L487" s="45"/>
      <c r="M487" s="45"/>
      <c r="N487" s="230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>
      <c r="A488" s="45"/>
      <c r="B488" s="45"/>
      <c r="C488" s="45"/>
      <c r="D488" s="230"/>
      <c r="E488" s="45"/>
      <c r="F488" s="45"/>
      <c r="G488" s="45"/>
      <c r="H488" s="45"/>
      <c r="I488" s="230"/>
      <c r="J488" s="45"/>
      <c r="K488" s="45"/>
      <c r="L488" s="45"/>
      <c r="M488" s="45"/>
      <c r="N488" s="230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>
      <c r="A489" s="45"/>
      <c r="B489" s="45"/>
      <c r="C489" s="45"/>
      <c r="D489" s="230"/>
      <c r="E489" s="45"/>
      <c r="F489" s="45"/>
      <c r="G489" s="45"/>
      <c r="H489" s="45"/>
      <c r="I489" s="230"/>
      <c r="J489" s="45"/>
      <c r="K489" s="45"/>
      <c r="L489" s="45"/>
      <c r="M489" s="45"/>
      <c r="N489" s="230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>
      <c r="A490" s="45"/>
      <c r="B490" s="45"/>
      <c r="C490" s="45"/>
      <c r="D490" s="230"/>
      <c r="E490" s="45"/>
      <c r="F490" s="45"/>
      <c r="G490" s="45"/>
      <c r="H490" s="45"/>
      <c r="I490" s="230"/>
      <c r="J490" s="45"/>
      <c r="K490" s="45"/>
      <c r="L490" s="45"/>
      <c r="M490" s="45"/>
      <c r="N490" s="230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>
      <c r="A491" s="45"/>
      <c r="B491" s="45"/>
      <c r="C491" s="45"/>
      <c r="D491" s="230"/>
      <c r="E491" s="45"/>
      <c r="F491" s="45"/>
      <c r="G491" s="45"/>
      <c r="H491" s="45"/>
      <c r="I491" s="230"/>
      <c r="J491" s="45"/>
      <c r="K491" s="45"/>
      <c r="L491" s="45"/>
      <c r="M491" s="45"/>
      <c r="N491" s="230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>
      <c r="A492" s="45"/>
      <c r="B492" s="45"/>
      <c r="C492" s="45"/>
      <c r="D492" s="230"/>
      <c r="E492" s="45"/>
      <c r="F492" s="45"/>
      <c r="G492" s="45"/>
      <c r="H492" s="45"/>
      <c r="I492" s="230"/>
      <c r="J492" s="45"/>
      <c r="K492" s="45"/>
      <c r="L492" s="45"/>
      <c r="M492" s="45"/>
      <c r="N492" s="230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>
      <c r="A493" s="45"/>
      <c r="B493" s="45"/>
      <c r="C493" s="45"/>
      <c r="D493" s="230"/>
      <c r="E493" s="45"/>
      <c r="F493" s="45"/>
      <c r="G493" s="45"/>
      <c r="H493" s="45"/>
      <c r="I493" s="230"/>
      <c r="J493" s="45"/>
      <c r="K493" s="45"/>
      <c r="L493" s="45"/>
      <c r="M493" s="45"/>
      <c r="N493" s="230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>
      <c r="A494" s="45"/>
      <c r="B494" s="45"/>
      <c r="C494" s="45"/>
      <c r="D494" s="230"/>
      <c r="E494" s="45"/>
      <c r="F494" s="45"/>
      <c r="G494" s="45"/>
      <c r="H494" s="45"/>
      <c r="I494" s="230"/>
      <c r="J494" s="45"/>
      <c r="K494" s="45"/>
      <c r="L494" s="45"/>
      <c r="M494" s="45"/>
      <c r="N494" s="230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>
      <c r="A495" s="45"/>
      <c r="B495" s="45"/>
      <c r="C495" s="45"/>
      <c r="D495" s="230"/>
      <c r="E495" s="45"/>
      <c r="F495" s="45"/>
      <c r="G495" s="45"/>
      <c r="H495" s="45"/>
      <c r="I495" s="230"/>
      <c r="J495" s="45"/>
      <c r="K495" s="45"/>
      <c r="L495" s="45"/>
      <c r="M495" s="45"/>
      <c r="N495" s="230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>
      <c r="A496" s="45"/>
      <c r="B496" s="45"/>
      <c r="C496" s="45"/>
      <c r="D496" s="230"/>
      <c r="E496" s="45"/>
      <c r="F496" s="45"/>
      <c r="G496" s="45"/>
      <c r="H496" s="45"/>
      <c r="I496" s="230"/>
      <c r="J496" s="45"/>
      <c r="K496" s="45"/>
      <c r="L496" s="45"/>
      <c r="M496" s="45"/>
      <c r="N496" s="230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>
      <c r="A497" s="45"/>
      <c r="B497" s="45"/>
      <c r="C497" s="45"/>
      <c r="D497" s="230"/>
      <c r="E497" s="45"/>
      <c r="F497" s="45"/>
      <c r="G497" s="45"/>
      <c r="H497" s="45"/>
      <c r="I497" s="230"/>
      <c r="J497" s="45"/>
      <c r="K497" s="45"/>
      <c r="L497" s="45"/>
      <c r="M497" s="45"/>
      <c r="N497" s="230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>
      <c r="A498" s="45"/>
      <c r="B498" s="45"/>
      <c r="C498" s="45"/>
      <c r="D498" s="230"/>
      <c r="E498" s="45"/>
      <c r="F498" s="45"/>
      <c r="G498" s="45"/>
      <c r="H498" s="45"/>
      <c r="I498" s="230"/>
      <c r="J498" s="45"/>
      <c r="K498" s="45"/>
      <c r="L498" s="45"/>
      <c r="M498" s="45"/>
      <c r="N498" s="230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>
      <c r="A499" s="45"/>
      <c r="B499" s="45"/>
      <c r="C499" s="45"/>
      <c r="D499" s="230"/>
      <c r="E499" s="45"/>
      <c r="F499" s="45"/>
      <c r="G499" s="45"/>
      <c r="H499" s="45"/>
      <c r="I499" s="230"/>
      <c r="J499" s="45"/>
      <c r="K499" s="45"/>
      <c r="L499" s="45"/>
      <c r="M499" s="45"/>
      <c r="N499" s="230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>
      <c r="A500" s="45"/>
      <c r="B500" s="45"/>
      <c r="C500" s="45"/>
      <c r="D500" s="230"/>
      <c r="E500" s="45"/>
      <c r="F500" s="45"/>
      <c r="G500" s="45"/>
      <c r="H500" s="45"/>
      <c r="I500" s="230"/>
      <c r="J500" s="45"/>
      <c r="K500" s="45"/>
      <c r="L500" s="45"/>
      <c r="M500" s="45"/>
      <c r="N500" s="230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>
      <c r="A501" s="45"/>
      <c r="B501" s="45"/>
      <c r="C501" s="45"/>
      <c r="D501" s="230"/>
      <c r="E501" s="45"/>
      <c r="F501" s="45"/>
      <c r="G501" s="45"/>
      <c r="H501" s="45"/>
      <c r="I501" s="230"/>
      <c r="J501" s="45"/>
      <c r="K501" s="45"/>
      <c r="L501" s="45"/>
      <c r="M501" s="45"/>
      <c r="N501" s="230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>
      <c r="A502" s="45"/>
      <c r="B502" s="45"/>
      <c r="C502" s="45"/>
      <c r="D502" s="230"/>
      <c r="E502" s="45"/>
      <c r="F502" s="45"/>
      <c r="G502" s="45"/>
      <c r="H502" s="45"/>
      <c r="I502" s="230"/>
      <c r="J502" s="45"/>
      <c r="K502" s="45"/>
      <c r="L502" s="45"/>
      <c r="M502" s="45"/>
      <c r="N502" s="230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>
      <c r="A503" s="45"/>
      <c r="B503" s="45"/>
      <c r="C503" s="45"/>
      <c r="D503" s="230"/>
      <c r="E503" s="45"/>
      <c r="F503" s="45"/>
      <c r="G503" s="45"/>
      <c r="H503" s="45"/>
      <c r="I503" s="230"/>
      <c r="J503" s="45"/>
      <c r="K503" s="45"/>
      <c r="L503" s="45"/>
      <c r="M503" s="45"/>
      <c r="N503" s="230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>
      <c r="A504" s="45"/>
      <c r="B504" s="45"/>
      <c r="C504" s="45"/>
      <c r="D504" s="230"/>
      <c r="E504" s="45"/>
      <c r="F504" s="45"/>
      <c r="G504" s="45"/>
      <c r="H504" s="45"/>
      <c r="I504" s="230"/>
      <c r="J504" s="45"/>
      <c r="K504" s="45"/>
      <c r="L504" s="45"/>
      <c r="M504" s="45"/>
      <c r="N504" s="230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>
      <c r="A505" s="45"/>
      <c r="B505" s="45"/>
      <c r="C505" s="45"/>
      <c r="D505" s="230"/>
      <c r="E505" s="45"/>
      <c r="F505" s="45"/>
      <c r="G505" s="45"/>
      <c r="H505" s="45"/>
      <c r="I505" s="230"/>
      <c r="J505" s="45"/>
      <c r="K505" s="45"/>
      <c r="L505" s="45"/>
      <c r="M505" s="45"/>
      <c r="N505" s="230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>
      <c r="A506" s="45"/>
      <c r="B506" s="45"/>
      <c r="C506" s="45"/>
      <c r="D506" s="230"/>
      <c r="E506" s="45"/>
      <c r="F506" s="45"/>
      <c r="G506" s="45"/>
      <c r="H506" s="45"/>
      <c r="I506" s="230"/>
      <c r="J506" s="45"/>
      <c r="K506" s="45"/>
      <c r="L506" s="45"/>
      <c r="M506" s="45"/>
      <c r="N506" s="230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>
      <c r="A507" s="45"/>
      <c r="B507" s="45"/>
      <c r="C507" s="45"/>
      <c r="D507" s="230"/>
      <c r="E507" s="45"/>
      <c r="F507" s="45"/>
      <c r="G507" s="45"/>
      <c r="H507" s="45"/>
      <c r="I507" s="230"/>
      <c r="J507" s="45"/>
      <c r="K507" s="45"/>
      <c r="L507" s="45"/>
      <c r="M507" s="45"/>
      <c r="N507" s="230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>
      <c r="A508" s="45"/>
      <c r="B508" s="45"/>
      <c r="C508" s="45"/>
      <c r="D508" s="230"/>
      <c r="E508" s="45"/>
      <c r="F508" s="45"/>
      <c r="G508" s="45"/>
      <c r="H508" s="45"/>
      <c r="I508" s="230"/>
      <c r="J508" s="45"/>
      <c r="K508" s="45"/>
      <c r="L508" s="45"/>
      <c r="M508" s="45"/>
      <c r="N508" s="230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>
      <c r="A509" s="45"/>
      <c r="B509" s="45"/>
      <c r="C509" s="45"/>
      <c r="D509" s="230"/>
      <c r="E509" s="45"/>
      <c r="F509" s="45"/>
      <c r="G509" s="45"/>
      <c r="H509" s="45"/>
      <c r="I509" s="230"/>
      <c r="J509" s="45"/>
      <c r="K509" s="45"/>
      <c r="L509" s="45"/>
      <c r="M509" s="45"/>
      <c r="N509" s="230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>
      <c r="A510" s="45"/>
      <c r="B510" s="45"/>
      <c r="C510" s="45"/>
      <c r="D510" s="230"/>
      <c r="E510" s="45"/>
      <c r="F510" s="45"/>
      <c r="G510" s="45"/>
      <c r="H510" s="45"/>
      <c r="I510" s="230"/>
      <c r="J510" s="45"/>
      <c r="K510" s="45"/>
      <c r="L510" s="45"/>
      <c r="M510" s="45"/>
      <c r="N510" s="230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>
      <c r="A511" s="45"/>
      <c r="B511" s="45"/>
      <c r="C511" s="45"/>
      <c r="D511" s="230"/>
      <c r="E511" s="45"/>
      <c r="F511" s="45"/>
      <c r="G511" s="45"/>
      <c r="H511" s="45"/>
      <c r="I511" s="230"/>
      <c r="J511" s="45"/>
      <c r="K511" s="45"/>
      <c r="L511" s="45"/>
      <c r="M511" s="45"/>
      <c r="N511" s="230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>
      <c r="A512" s="45"/>
      <c r="B512" s="45"/>
      <c r="C512" s="45"/>
      <c r="D512" s="230"/>
      <c r="E512" s="45"/>
      <c r="F512" s="45"/>
      <c r="G512" s="45"/>
      <c r="H512" s="45"/>
      <c r="I512" s="230"/>
      <c r="J512" s="45"/>
      <c r="K512" s="45"/>
      <c r="L512" s="45"/>
      <c r="M512" s="45"/>
      <c r="N512" s="230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>
      <c r="A513" s="45"/>
      <c r="B513" s="45"/>
      <c r="C513" s="45"/>
      <c r="D513" s="230"/>
      <c r="E513" s="45"/>
      <c r="F513" s="45"/>
      <c r="G513" s="45"/>
      <c r="H513" s="45"/>
      <c r="I513" s="230"/>
      <c r="J513" s="45"/>
      <c r="K513" s="45"/>
      <c r="L513" s="45"/>
      <c r="M513" s="45"/>
      <c r="N513" s="230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>
      <c r="A514" s="45"/>
      <c r="B514" s="45"/>
      <c r="C514" s="45"/>
      <c r="D514" s="230"/>
      <c r="E514" s="45"/>
      <c r="F514" s="45"/>
      <c r="G514" s="45"/>
      <c r="H514" s="45"/>
      <c r="I514" s="230"/>
      <c r="J514" s="45"/>
      <c r="K514" s="45"/>
      <c r="L514" s="45"/>
      <c r="M514" s="45"/>
      <c r="N514" s="230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>
      <c r="A515" s="45"/>
      <c r="B515" s="45"/>
      <c r="C515" s="45"/>
      <c r="D515" s="230"/>
      <c r="E515" s="45"/>
      <c r="F515" s="45"/>
      <c r="G515" s="45"/>
      <c r="H515" s="45"/>
      <c r="I515" s="230"/>
      <c r="J515" s="45"/>
      <c r="K515" s="45"/>
      <c r="L515" s="45"/>
      <c r="M515" s="45"/>
      <c r="N515" s="230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>
      <c r="A516" s="45"/>
      <c r="B516" s="45"/>
      <c r="C516" s="45"/>
      <c r="D516" s="230"/>
      <c r="E516" s="45"/>
      <c r="F516" s="45"/>
      <c r="G516" s="45"/>
      <c r="H516" s="45"/>
      <c r="I516" s="230"/>
      <c r="J516" s="45"/>
      <c r="K516" s="45"/>
      <c r="L516" s="45"/>
      <c r="M516" s="45"/>
      <c r="N516" s="230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>
      <c r="A517" s="45"/>
      <c r="B517" s="45"/>
      <c r="C517" s="45"/>
      <c r="D517" s="230"/>
      <c r="E517" s="45"/>
      <c r="F517" s="45"/>
      <c r="G517" s="45"/>
      <c r="H517" s="45"/>
      <c r="I517" s="230"/>
      <c r="J517" s="45"/>
      <c r="K517" s="45"/>
      <c r="L517" s="45"/>
      <c r="M517" s="45"/>
      <c r="N517" s="230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>
      <c r="A518" s="45"/>
      <c r="B518" s="45"/>
      <c r="C518" s="45"/>
      <c r="D518" s="230"/>
      <c r="E518" s="45"/>
      <c r="F518" s="45"/>
      <c r="G518" s="45"/>
      <c r="H518" s="45"/>
      <c r="I518" s="230"/>
      <c r="J518" s="45"/>
      <c r="K518" s="45"/>
      <c r="L518" s="45"/>
      <c r="M518" s="45"/>
      <c r="N518" s="230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>
      <c r="A519" s="45"/>
      <c r="B519" s="45"/>
      <c r="C519" s="45"/>
      <c r="D519" s="230"/>
      <c r="E519" s="45"/>
      <c r="F519" s="45"/>
      <c r="G519" s="45"/>
      <c r="H519" s="45"/>
      <c r="I519" s="230"/>
      <c r="J519" s="45"/>
      <c r="K519" s="45"/>
      <c r="L519" s="45"/>
      <c r="M519" s="45"/>
      <c r="N519" s="230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>
      <c r="A520" s="45"/>
      <c r="B520" s="45"/>
      <c r="C520" s="45"/>
      <c r="D520" s="230"/>
      <c r="E520" s="45"/>
      <c r="F520" s="45"/>
      <c r="G520" s="45"/>
      <c r="H520" s="45"/>
      <c r="I520" s="230"/>
      <c r="J520" s="45"/>
      <c r="K520" s="45"/>
      <c r="L520" s="45"/>
      <c r="M520" s="45"/>
      <c r="N520" s="230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>
      <c r="A521" s="45"/>
      <c r="B521" s="45"/>
      <c r="C521" s="45"/>
      <c r="D521" s="230"/>
      <c r="E521" s="45"/>
      <c r="F521" s="45"/>
      <c r="G521" s="45"/>
      <c r="H521" s="45"/>
      <c r="I521" s="230"/>
      <c r="J521" s="45"/>
      <c r="K521" s="45"/>
      <c r="L521" s="45"/>
      <c r="M521" s="45"/>
      <c r="N521" s="230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>
      <c r="A522" s="45"/>
      <c r="B522" s="45"/>
      <c r="C522" s="45"/>
      <c r="D522" s="230"/>
      <c r="E522" s="45"/>
      <c r="F522" s="45"/>
      <c r="G522" s="45"/>
      <c r="H522" s="45"/>
      <c r="I522" s="230"/>
      <c r="J522" s="45"/>
      <c r="K522" s="45"/>
      <c r="L522" s="45"/>
      <c r="M522" s="45"/>
      <c r="N522" s="230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>
      <c r="A523" s="45"/>
      <c r="B523" s="45"/>
      <c r="C523" s="45"/>
      <c r="D523" s="230"/>
      <c r="E523" s="45"/>
      <c r="F523" s="45"/>
      <c r="G523" s="45"/>
      <c r="H523" s="45"/>
      <c r="I523" s="230"/>
      <c r="J523" s="45"/>
      <c r="K523" s="45"/>
      <c r="L523" s="45"/>
      <c r="M523" s="45"/>
      <c r="N523" s="230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>
      <c r="A524" s="45"/>
      <c r="B524" s="45"/>
      <c r="C524" s="45"/>
      <c r="D524" s="230"/>
      <c r="E524" s="45"/>
      <c r="F524" s="45"/>
      <c r="G524" s="45"/>
      <c r="H524" s="45"/>
      <c r="I524" s="230"/>
      <c r="J524" s="45"/>
      <c r="K524" s="45"/>
      <c r="L524" s="45"/>
      <c r="M524" s="45"/>
      <c r="N524" s="230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>
      <c r="A525" s="45"/>
      <c r="B525" s="45"/>
      <c r="C525" s="45"/>
      <c r="D525" s="230"/>
      <c r="E525" s="45"/>
      <c r="F525" s="45"/>
      <c r="G525" s="45"/>
      <c r="H525" s="45"/>
      <c r="I525" s="230"/>
      <c r="J525" s="45"/>
      <c r="K525" s="45"/>
      <c r="L525" s="45"/>
      <c r="M525" s="45"/>
      <c r="N525" s="230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>
      <c r="A526" s="45"/>
      <c r="B526" s="45"/>
      <c r="C526" s="45"/>
      <c r="D526" s="230"/>
      <c r="E526" s="45"/>
      <c r="F526" s="45"/>
      <c r="G526" s="45"/>
      <c r="H526" s="45"/>
      <c r="I526" s="230"/>
      <c r="J526" s="45"/>
      <c r="K526" s="45"/>
      <c r="L526" s="45"/>
      <c r="M526" s="45"/>
      <c r="N526" s="230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>
      <c r="A527" s="45"/>
      <c r="B527" s="45"/>
      <c r="C527" s="45"/>
      <c r="D527" s="230"/>
      <c r="E527" s="45"/>
      <c r="F527" s="45"/>
      <c r="G527" s="45"/>
      <c r="H527" s="45"/>
      <c r="I527" s="230"/>
      <c r="J527" s="45"/>
      <c r="K527" s="45"/>
      <c r="L527" s="45"/>
      <c r="M527" s="45"/>
      <c r="N527" s="230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>
      <c r="A528" s="45"/>
      <c r="B528" s="45"/>
      <c r="C528" s="45"/>
      <c r="D528" s="230"/>
      <c r="E528" s="45"/>
      <c r="F528" s="45"/>
      <c r="G528" s="45"/>
      <c r="H528" s="45"/>
      <c r="I528" s="230"/>
      <c r="J528" s="45"/>
      <c r="K528" s="45"/>
      <c r="L528" s="45"/>
      <c r="M528" s="45"/>
      <c r="N528" s="230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>
      <c r="A529" s="45"/>
      <c r="B529" s="45"/>
      <c r="C529" s="45"/>
      <c r="D529" s="230"/>
      <c r="E529" s="45"/>
      <c r="F529" s="45"/>
      <c r="G529" s="45"/>
      <c r="H529" s="45"/>
      <c r="I529" s="230"/>
      <c r="J529" s="45"/>
      <c r="K529" s="45"/>
      <c r="L529" s="45"/>
      <c r="M529" s="45"/>
      <c r="N529" s="230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>
      <c r="A530" s="45"/>
      <c r="B530" s="45"/>
      <c r="C530" s="45"/>
      <c r="D530" s="230"/>
      <c r="E530" s="45"/>
      <c r="F530" s="45"/>
      <c r="G530" s="45"/>
      <c r="H530" s="45"/>
      <c r="I530" s="230"/>
      <c r="J530" s="45"/>
      <c r="K530" s="45"/>
      <c r="L530" s="45"/>
      <c r="M530" s="45"/>
      <c r="N530" s="230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>
      <c r="A531" s="45"/>
      <c r="B531" s="45"/>
      <c r="C531" s="45"/>
      <c r="D531" s="230"/>
      <c r="E531" s="45"/>
      <c r="F531" s="45"/>
      <c r="G531" s="45"/>
      <c r="H531" s="45"/>
      <c r="I531" s="230"/>
      <c r="J531" s="45"/>
      <c r="K531" s="45"/>
      <c r="L531" s="45"/>
      <c r="M531" s="45"/>
      <c r="N531" s="230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>
      <c r="A532" s="45"/>
      <c r="B532" s="45"/>
      <c r="C532" s="45"/>
      <c r="D532" s="230"/>
      <c r="E532" s="45"/>
      <c r="F532" s="45"/>
      <c r="G532" s="45"/>
      <c r="H532" s="45"/>
      <c r="I532" s="230"/>
      <c r="J532" s="45"/>
      <c r="K532" s="45"/>
      <c r="L532" s="45"/>
      <c r="M532" s="45"/>
      <c r="N532" s="230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>
      <c r="A533" s="45"/>
      <c r="B533" s="45"/>
      <c r="C533" s="45"/>
      <c r="D533" s="230"/>
      <c r="E533" s="45"/>
      <c r="F533" s="45"/>
      <c r="G533" s="45"/>
      <c r="H533" s="45"/>
      <c r="I533" s="230"/>
      <c r="J533" s="45"/>
      <c r="K533" s="45"/>
      <c r="L533" s="45"/>
      <c r="M533" s="45"/>
      <c r="N533" s="230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>
      <c r="A534" s="45"/>
      <c r="B534" s="45"/>
      <c r="C534" s="45"/>
      <c r="D534" s="230"/>
      <c r="E534" s="45"/>
      <c r="F534" s="45"/>
      <c r="G534" s="45"/>
      <c r="H534" s="45"/>
      <c r="I534" s="230"/>
      <c r="J534" s="45"/>
      <c r="K534" s="45"/>
      <c r="L534" s="45"/>
      <c r="M534" s="45"/>
      <c r="N534" s="230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>
      <c r="A535" s="45"/>
      <c r="B535" s="45"/>
      <c r="C535" s="45"/>
      <c r="D535" s="230"/>
      <c r="E535" s="45"/>
      <c r="F535" s="45"/>
      <c r="G535" s="45"/>
      <c r="H535" s="45"/>
      <c r="I535" s="230"/>
      <c r="J535" s="45"/>
      <c r="K535" s="45"/>
      <c r="L535" s="45"/>
      <c r="M535" s="45"/>
      <c r="N535" s="230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>
      <c r="A536" s="45"/>
      <c r="B536" s="45"/>
      <c r="C536" s="45"/>
      <c r="D536" s="230"/>
      <c r="E536" s="45"/>
      <c r="F536" s="45"/>
      <c r="G536" s="45"/>
      <c r="H536" s="45"/>
      <c r="I536" s="230"/>
      <c r="J536" s="45"/>
      <c r="K536" s="45"/>
      <c r="L536" s="45"/>
      <c r="M536" s="45"/>
      <c r="N536" s="230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>
      <c r="A537" s="45"/>
      <c r="B537" s="45"/>
      <c r="C537" s="45"/>
      <c r="D537" s="230"/>
      <c r="E537" s="45"/>
      <c r="F537" s="45"/>
      <c r="G537" s="45"/>
      <c r="H537" s="45"/>
      <c r="I537" s="230"/>
      <c r="J537" s="45"/>
      <c r="K537" s="45"/>
      <c r="L537" s="45"/>
      <c r="M537" s="45"/>
      <c r="N537" s="230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>
      <c r="A538" s="45"/>
      <c r="B538" s="45"/>
      <c r="C538" s="45"/>
      <c r="D538" s="230"/>
      <c r="E538" s="45"/>
      <c r="F538" s="45"/>
      <c r="G538" s="45"/>
      <c r="H538" s="45"/>
      <c r="I538" s="230"/>
      <c r="J538" s="45"/>
      <c r="K538" s="45"/>
      <c r="L538" s="45"/>
      <c r="M538" s="45"/>
      <c r="N538" s="230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>
      <c r="A539" s="45"/>
      <c r="B539" s="45"/>
      <c r="C539" s="45"/>
      <c r="D539" s="230"/>
      <c r="E539" s="45"/>
      <c r="F539" s="45"/>
      <c r="G539" s="45"/>
      <c r="H539" s="45"/>
      <c r="I539" s="230"/>
      <c r="J539" s="45"/>
      <c r="K539" s="45"/>
      <c r="L539" s="45"/>
      <c r="M539" s="45"/>
      <c r="N539" s="230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>
      <c r="A540" s="45"/>
      <c r="B540" s="45"/>
      <c r="C540" s="45"/>
      <c r="D540" s="230"/>
      <c r="E540" s="45"/>
      <c r="F540" s="45"/>
      <c r="G540" s="45"/>
      <c r="H540" s="45"/>
      <c r="I540" s="230"/>
      <c r="J540" s="45"/>
      <c r="K540" s="45"/>
      <c r="L540" s="45"/>
      <c r="M540" s="45"/>
      <c r="N540" s="230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>
      <c r="A541" s="45"/>
      <c r="B541" s="45"/>
      <c r="C541" s="45"/>
      <c r="D541" s="230"/>
      <c r="E541" s="45"/>
      <c r="F541" s="45"/>
      <c r="G541" s="45"/>
      <c r="H541" s="45"/>
      <c r="I541" s="230"/>
      <c r="J541" s="45"/>
      <c r="K541" s="45"/>
      <c r="L541" s="45"/>
      <c r="M541" s="45"/>
      <c r="N541" s="230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>
      <c r="A542" s="45"/>
      <c r="B542" s="45"/>
      <c r="C542" s="45"/>
      <c r="D542" s="230"/>
      <c r="E542" s="45"/>
      <c r="F542" s="45"/>
      <c r="G542" s="45"/>
      <c r="H542" s="45"/>
      <c r="I542" s="230"/>
      <c r="J542" s="45"/>
      <c r="K542" s="45"/>
      <c r="L542" s="45"/>
      <c r="M542" s="45"/>
      <c r="N542" s="230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>
      <c r="A543" s="45"/>
      <c r="B543" s="45"/>
      <c r="C543" s="45"/>
      <c r="D543" s="230"/>
      <c r="E543" s="45"/>
      <c r="F543" s="45"/>
      <c r="G543" s="45"/>
      <c r="H543" s="45"/>
      <c r="I543" s="230"/>
      <c r="J543" s="45"/>
      <c r="K543" s="45"/>
      <c r="L543" s="45"/>
      <c r="M543" s="45"/>
      <c r="N543" s="230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>
      <c r="A544" s="45"/>
      <c r="B544" s="45"/>
      <c r="C544" s="45"/>
      <c r="D544" s="230"/>
      <c r="E544" s="45"/>
      <c r="F544" s="45"/>
      <c r="G544" s="45"/>
      <c r="H544" s="45"/>
      <c r="I544" s="230"/>
      <c r="J544" s="45"/>
      <c r="K544" s="45"/>
      <c r="L544" s="45"/>
      <c r="M544" s="45"/>
      <c r="N544" s="230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>
      <c r="A545" s="45"/>
      <c r="B545" s="45"/>
      <c r="C545" s="45"/>
      <c r="D545" s="230"/>
      <c r="E545" s="45"/>
      <c r="F545" s="45"/>
      <c r="G545" s="45"/>
      <c r="H545" s="45"/>
      <c r="I545" s="230"/>
      <c r="J545" s="45"/>
      <c r="K545" s="45"/>
      <c r="L545" s="45"/>
      <c r="M545" s="45"/>
      <c r="N545" s="230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>
      <c r="A546" s="45"/>
      <c r="B546" s="45"/>
      <c r="C546" s="45"/>
      <c r="D546" s="230"/>
      <c r="E546" s="45"/>
      <c r="F546" s="45"/>
      <c r="G546" s="45"/>
      <c r="H546" s="45"/>
      <c r="I546" s="230"/>
      <c r="J546" s="45"/>
      <c r="K546" s="45"/>
      <c r="L546" s="45"/>
      <c r="M546" s="45"/>
      <c r="N546" s="230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>
      <c r="A547" s="45"/>
      <c r="B547" s="45"/>
      <c r="C547" s="45"/>
      <c r="D547" s="230"/>
      <c r="E547" s="45"/>
      <c r="F547" s="45"/>
      <c r="G547" s="45"/>
      <c r="H547" s="45"/>
      <c r="I547" s="230"/>
      <c r="J547" s="45"/>
      <c r="K547" s="45"/>
      <c r="L547" s="45"/>
      <c r="M547" s="45"/>
      <c r="N547" s="230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>
      <c r="A548" s="45"/>
      <c r="B548" s="45"/>
      <c r="C548" s="45"/>
      <c r="D548" s="230"/>
      <c r="E548" s="45"/>
      <c r="F548" s="45"/>
      <c r="G548" s="45"/>
      <c r="H548" s="45"/>
      <c r="I548" s="230"/>
      <c r="J548" s="45"/>
      <c r="K548" s="45"/>
      <c r="L548" s="45"/>
      <c r="M548" s="45"/>
      <c r="N548" s="230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>
      <c r="A549" s="45"/>
      <c r="B549" s="45"/>
      <c r="C549" s="45"/>
      <c r="D549" s="230"/>
      <c r="E549" s="45"/>
      <c r="F549" s="45"/>
      <c r="G549" s="45"/>
      <c r="H549" s="45"/>
      <c r="I549" s="230"/>
      <c r="J549" s="45"/>
      <c r="K549" s="45"/>
      <c r="L549" s="45"/>
      <c r="M549" s="45"/>
      <c r="N549" s="230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>
      <c r="A550" s="45"/>
      <c r="B550" s="45"/>
      <c r="C550" s="45"/>
      <c r="D550" s="230"/>
      <c r="E550" s="45"/>
      <c r="F550" s="45"/>
      <c r="G550" s="45"/>
      <c r="H550" s="45"/>
      <c r="I550" s="230"/>
      <c r="J550" s="45"/>
      <c r="K550" s="45"/>
      <c r="L550" s="45"/>
      <c r="M550" s="45"/>
      <c r="N550" s="230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>
      <c r="A551" s="45"/>
      <c r="B551" s="45"/>
      <c r="C551" s="45"/>
      <c r="D551" s="230"/>
      <c r="E551" s="45"/>
      <c r="F551" s="45"/>
      <c r="G551" s="45"/>
      <c r="H551" s="45"/>
      <c r="I551" s="230"/>
      <c r="J551" s="45"/>
      <c r="K551" s="45"/>
      <c r="L551" s="45"/>
      <c r="M551" s="45"/>
      <c r="N551" s="230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>
      <c r="A552" s="45"/>
      <c r="B552" s="45"/>
      <c r="C552" s="45"/>
      <c r="D552" s="230"/>
      <c r="E552" s="45"/>
      <c r="F552" s="45"/>
      <c r="G552" s="45"/>
      <c r="H552" s="45"/>
      <c r="I552" s="230"/>
      <c r="J552" s="45"/>
      <c r="K552" s="45"/>
      <c r="L552" s="45"/>
      <c r="M552" s="45"/>
      <c r="N552" s="230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>
      <c r="A553" s="45"/>
      <c r="B553" s="45"/>
      <c r="C553" s="45"/>
      <c r="D553" s="230"/>
      <c r="E553" s="45"/>
      <c r="F553" s="45"/>
      <c r="G553" s="45"/>
      <c r="H553" s="45"/>
      <c r="I553" s="230"/>
      <c r="J553" s="45"/>
      <c r="K553" s="45"/>
      <c r="L553" s="45"/>
      <c r="M553" s="45"/>
      <c r="N553" s="230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>
      <c r="A554" s="45"/>
      <c r="B554" s="45"/>
      <c r="C554" s="45"/>
      <c r="D554" s="230"/>
      <c r="E554" s="45"/>
      <c r="F554" s="45"/>
      <c r="G554" s="45"/>
      <c r="H554" s="45"/>
      <c r="I554" s="230"/>
      <c r="J554" s="45"/>
      <c r="K554" s="45"/>
      <c r="L554" s="45"/>
      <c r="M554" s="45"/>
      <c r="N554" s="230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>
      <c r="A555" s="45"/>
      <c r="B555" s="45"/>
      <c r="C555" s="45"/>
      <c r="D555" s="230"/>
      <c r="E555" s="45"/>
      <c r="F555" s="45"/>
      <c r="G555" s="45"/>
      <c r="H555" s="45"/>
      <c r="I555" s="230"/>
      <c r="J555" s="45"/>
      <c r="K555" s="45"/>
      <c r="L555" s="45"/>
      <c r="M555" s="45"/>
      <c r="N555" s="230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>
      <c r="A556" s="45"/>
      <c r="B556" s="45"/>
      <c r="C556" s="45"/>
      <c r="D556" s="230"/>
      <c r="E556" s="45"/>
      <c r="F556" s="45"/>
      <c r="G556" s="45"/>
      <c r="H556" s="45"/>
      <c r="I556" s="230"/>
      <c r="J556" s="45"/>
      <c r="K556" s="45"/>
      <c r="L556" s="45"/>
      <c r="M556" s="45"/>
      <c r="N556" s="230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>
      <c r="A557" s="45"/>
      <c r="B557" s="45"/>
      <c r="C557" s="45"/>
      <c r="D557" s="230"/>
      <c r="E557" s="45"/>
      <c r="F557" s="45"/>
      <c r="G557" s="45"/>
      <c r="H557" s="45"/>
      <c r="I557" s="230"/>
      <c r="J557" s="45"/>
      <c r="K557" s="45"/>
      <c r="L557" s="45"/>
      <c r="M557" s="45"/>
      <c r="N557" s="230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>
      <c r="A558" s="45"/>
      <c r="B558" s="45"/>
      <c r="C558" s="45"/>
      <c r="D558" s="230"/>
      <c r="E558" s="45"/>
      <c r="F558" s="45"/>
      <c r="G558" s="45"/>
      <c r="H558" s="45"/>
      <c r="I558" s="230"/>
      <c r="J558" s="45"/>
      <c r="K558" s="45"/>
      <c r="L558" s="45"/>
      <c r="M558" s="45"/>
      <c r="N558" s="230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>
      <c r="A559" s="45"/>
      <c r="B559" s="45"/>
      <c r="C559" s="45"/>
      <c r="D559" s="230"/>
      <c r="E559" s="45"/>
      <c r="F559" s="45"/>
      <c r="G559" s="45"/>
      <c r="H559" s="45"/>
      <c r="I559" s="230"/>
      <c r="J559" s="45"/>
      <c r="K559" s="45"/>
      <c r="L559" s="45"/>
      <c r="M559" s="45"/>
      <c r="N559" s="230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>
      <c r="A560" s="45"/>
      <c r="B560" s="45"/>
      <c r="C560" s="45"/>
      <c r="D560" s="230"/>
      <c r="E560" s="45"/>
      <c r="F560" s="45"/>
      <c r="G560" s="45"/>
      <c r="H560" s="45"/>
      <c r="I560" s="230"/>
      <c r="J560" s="45"/>
      <c r="K560" s="45"/>
      <c r="L560" s="45"/>
      <c r="M560" s="45"/>
      <c r="N560" s="230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>
      <c r="A561" s="45"/>
      <c r="B561" s="45"/>
      <c r="C561" s="45"/>
      <c r="D561" s="230"/>
      <c r="E561" s="45"/>
      <c r="F561" s="45"/>
      <c r="G561" s="45"/>
      <c r="H561" s="45"/>
      <c r="I561" s="230"/>
      <c r="J561" s="45"/>
      <c r="K561" s="45"/>
      <c r="L561" s="45"/>
      <c r="M561" s="45"/>
      <c r="N561" s="230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>
      <c r="A562" s="45"/>
      <c r="B562" s="45"/>
      <c r="C562" s="45"/>
      <c r="D562" s="230"/>
      <c r="E562" s="45"/>
      <c r="F562" s="45"/>
      <c r="G562" s="45"/>
      <c r="H562" s="45"/>
      <c r="I562" s="230"/>
      <c r="J562" s="45"/>
      <c r="K562" s="45"/>
      <c r="L562" s="45"/>
      <c r="M562" s="45"/>
      <c r="N562" s="230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>
      <c r="A563" s="45"/>
      <c r="B563" s="45"/>
      <c r="C563" s="45"/>
      <c r="D563" s="230"/>
      <c r="E563" s="45"/>
      <c r="F563" s="45"/>
      <c r="G563" s="45"/>
      <c r="H563" s="45"/>
      <c r="I563" s="230"/>
      <c r="J563" s="45"/>
      <c r="K563" s="45"/>
      <c r="L563" s="45"/>
      <c r="M563" s="45"/>
      <c r="N563" s="230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>
      <c r="A564" s="45"/>
      <c r="B564" s="45"/>
      <c r="C564" s="45"/>
      <c r="D564" s="230"/>
      <c r="E564" s="45"/>
      <c r="F564" s="45"/>
      <c r="G564" s="45"/>
      <c r="H564" s="45"/>
      <c r="I564" s="230"/>
      <c r="J564" s="45"/>
      <c r="K564" s="45"/>
      <c r="L564" s="45"/>
      <c r="M564" s="45"/>
      <c r="N564" s="230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>
      <c r="A565" s="45"/>
      <c r="B565" s="45"/>
      <c r="C565" s="45"/>
      <c r="D565" s="230"/>
      <c r="E565" s="45"/>
      <c r="F565" s="45"/>
      <c r="G565" s="45"/>
      <c r="H565" s="45"/>
      <c r="I565" s="230"/>
      <c r="J565" s="45"/>
      <c r="K565" s="45"/>
      <c r="L565" s="45"/>
      <c r="M565" s="45"/>
      <c r="N565" s="230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>
      <c r="A566" s="45"/>
      <c r="B566" s="45"/>
      <c r="C566" s="45"/>
      <c r="D566" s="230"/>
      <c r="E566" s="45"/>
      <c r="F566" s="45"/>
      <c r="G566" s="45"/>
      <c r="H566" s="45"/>
      <c r="I566" s="230"/>
      <c r="J566" s="45"/>
      <c r="K566" s="45"/>
      <c r="L566" s="45"/>
      <c r="M566" s="45"/>
      <c r="N566" s="230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>
      <c r="A567" s="45"/>
      <c r="B567" s="45"/>
      <c r="C567" s="45"/>
      <c r="D567" s="230"/>
      <c r="E567" s="45"/>
      <c r="F567" s="45"/>
      <c r="G567" s="45"/>
      <c r="H567" s="45"/>
      <c r="I567" s="230"/>
      <c r="J567" s="45"/>
      <c r="K567" s="45"/>
      <c r="L567" s="45"/>
      <c r="M567" s="45"/>
      <c r="N567" s="230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>
      <c r="A568" s="45"/>
      <c r="B568" s="45"/>
      <c r="C568" s="45"/>
      <c r="D568" s="230"/>
      <c r="E568" s="45"/>
      <c r="F568" s="45"/>
      <c r="G568" s="45"/>
      <c r="H568" s="45"/>
      <c r="I568" s="230"/>
      <c r="J568" s="45"/>
      <c r="K568" s="45"/>
      <c r="L568" s="45"/>
      <c r="M568" s="45"/>
      <c r="N568" s="230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>
      <c r="A569" s="45"/>
      <c r="B569" s="45"/>
      <c r="C569" s="45"/>
      <c r="D569" s="230"/>
      <c r="E569" s="45"/>
      <c r="F569" s="45"/>
      <c r="G569" s="45"/>
      <c r="H569" s="45"/>
      <c r="I569" s="230"/>
      <c r="J569" s="45"/>
      <c r="K569" s="45"/>
      <c r="L569" s="45"/>
      <c r="M569" s="45"/>
      <c r="N569" s="230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>
      <c r="A570" s="45"/>
      <c r="B570" s="45"/>
      <c r="C570" s="45"/>
      <c r="D570" s="230"/>
      <c r="E570" s="45"/>
      <c r="F570" s="45"/>
      <c r="G570" s="45"/>
      <c r="H570" s="45"/>
      <c r="I570" s="230"/>
      <c r="J570" s="45"/>
      <c r="K570" s="45"/>
      <c r="L570" s="45"/>
      <c r="M570" s="45"/>
      <c r="N570" s="230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>
      <c r="A571" s="45"/>
      <c r="B571" s="45"/>
      <c r="C571" s="45"/>
      <c r="D571" s="230"/>
      <c r="E571" s="45"/>
      <c r="F571" s="45"/>
      <c r="G571" s="45"/>
      <c r="H571" s="45"/>
      <c r="I571" s="230"/>
      <c r="J571" s="45"/>
      <c r="K571" s="45"/>
      <c r="L571" s="45"/>
      <c r="M571" s="45"/>
      <c r="N571" s="230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>
      <c r="A572" s="45"/>
      <c r="B572" s="45"/>
      <c r="C572" s="45"/>
      <c r="D572" s="230"/>
      <c r="E572" s="45"/>
      <c r="F572" s="45"/>
      <c r="G572" s="45"/>
      <c r="H572" s="45"/>
      <c r="I572" s="230"/>
      <c r="J572" s="45"/>
      <c r="K572" s="45"/>
      <c r="L572" s="45"/>
      <c r="M572" s="45"/>
      <c r="N572" s="230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>
      <c r="A573" s="45"/>
      <c r="B573" s="45"/>
      <c r="C573" s="45"/>
      <c r="D573" s="230"/>
      <c r="E573" s="45"/>
      <c r="F573" s="45"/>
      <c r="G573" s="45"/>
      <c r="H573" s="45"/>
      <c r="I573" s="230"/>
      <c r="J573" s="45"/>
      <c r="K573" s="45"/>
      <c r="L573" s="45"/>
      <c r="M573" s="45"/>
      <c r="N573" s="230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>
      <c r="A574" s="45"/>
      <c r="B574" s="45"/>
      <c r="C574" s="45"/>
      <c r="D574" s="230"/>
      <c r="E574" s="45"/>
      <c r="F574" s="45"/>
      <c r="G574" s="45"/>
      <c r="H574" s="45"/>
      <c r="I574" s="230"/>
      <c r="J574" s="45"/>
      <c r="K574" s="45"/>
      <c r="L574" s="45"/>
      <c r="M574" s="45"/>
      <c r="N574" s="230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>
      <c r="A575" s="45"/>
      <c r="B575" s="45"/>
      <c r="C575" s="45"/>
      <c r="D575" s="230"/>
      <c r="E575" s="45"/>
      <c r="F575" s="45"/>
      <c r="G575" s="45"/>
      <c r="H575" s="45"/>
      <c r="I575" s="230"/>
      <c r="J575" s="45"/>
      <c r="K575" s="45"/>
      <c r="L575" s="45"/>
      <c r="M575" s="45"/>
      <c r="N575" s="230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>
      <c r="A576" s="45"/>
      <c r="B576" s="45"/>
      <c r="C576" s="45"/>
      <c r="D576" s="230"/>
      <c r="E576" s="45"/>
      <c r="F576" s="45"/>
      <c r="G576" s="45"/>
      <c r="H576" s="45"/>
      <c r="I576" s="230"/>
      <c r="J576" s="45"/>
      <c r="K576" s="45"/>
      <c r="L576" s="45"/>
      <c r="M576" s="45"/>
      <c r="N576" s="230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>
      <c r="A577" s="45"/>
      <c r="B577" s="45"/>
      <c r="C577" s="45"/>
      <c r="D577" s="230"/>
      <c r="E577" s="45"/>
      <c r="F577" s="45"/>
      <c r="G577" s="45"/>
      <c r="H577" s="45"/>
      <c r="I577" s="230"/>
      <c r="J577" s="45"/>
      <c r="K577" s="45"/>
      <c r="L577" s="45"/>
      <c r="M577" s="45"/>
      <c r="N577" s="230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>
      <c r="A578" s="45"/>
      <c r="B578" s="45"/>
      <c r="C578" s="45"/>
      <c r="D578" s="230"/>
      <c r="E578" s="45"/>
      <c r="F578" s="45"/>
      <c r="G578" s="45"/>
      <c r="H578" s="45"/>
      <c r="I578" s="230"/>
      <c r="J578" s="45"/>
      <c r="K578" s="45"/>
      <c r="L578" s="45"/>
      <c r="M578" s="45"/>
      <c r="N578" s="230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>
      <c r="A579" s="45"/>
      <c r="B579" s="45"/>
      <c r="C579" s="45"/>
      <c r="D579" s="230"/>
      <c r="E579" s="45"/>
      <c r="F579" s="45"/>
      <c r="G579" s="45"/>
      <c r="H579" s="45"/>
      <c r="I579" s="230"/>
      <c r="J579" s="45"/>
      <c r="K579" s="45"/>
      <c r="L579" s="45"/>
      <c r="M579" s="45"/>
      <c r="N579" s="230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>
      <c r="A580" s="45"/>
      <c r="B580" s="45"/>
      <c r="C580" s="45"/>
      <c r="D580" s="230"/>
      <c r="E580" s="45"/>
      <c r="F580" s="45"/>
      <c r="G580" s="45"/>
      <c r="H580" s="45"/>
      <c r="I580" s="230"/>
      <c r="J580" s="45"/>
      <c r="K580" s="45"/>
      <c r="L580" s="45"/>
      <c r="M580" s="45"/>
      <c r="N580" s="230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>
      <c r="A581" s="45"/>
      <c r="B581" s="45"/>
      <c r="C581" s="45"/>
      <c r="D581" s="230"/>
      <c r="E581" s="45"/>
      <c r="F581" s="45"/>
      <c r="G581" s="45"/>
      <c r="H581" s="45"/>
      <c r="I581" s="230"/>
      <c r="J581" s="45"/>
      <c r="K581" s="45"/>
      <c r="L581" s="45"/>
      <c r="M581" s="45"/>
      <c r="N581" s="230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>
      <c r="A582" s="45"/>
      <c r="B582" s="45"/>
      <c r="C582" s="45"/>
      <c r="D582" s="230"/>
      <c r="E582" s="45"/>
      <c r="F582" s="45"/>
      <c r="G582" s="45"/>
      <c r="H582" s="45"/>
      <c r="I582" s="230"/>
      <c r="J582" s="45"/>
      <c r="K582" s="45"/>
      <c r="L582" s="45"/>
      <c r="M582" s="45"/>
      <c r="N582" s="230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>
      <c r="A583" s="45"/>
      <c r="B583" s="45"/>
      <c r="C583" s="45"/>
      <c r="D583" s="230"/>
      <c r="E583" s="45"/>
      <c r="F583" s="45"/>
      <c r="G583" s="45"/>
      <c r="H583" s="45"/>
      <c r="I583" s="230"/>
      <c r="J583" s="45"/>
      <c r="K583" s="45"/>
      <c r="L583" s="45"/>
      <c r="M583" s="45"/>
      <c r="N583" s="230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>
      <c r="A584" s="45"/>
      <c r="B584" s="45"/>
      <c r="C584" s="45"/>
      <c r="D584" s="230"/>
      <c r="E584" s="45"/>
      <c r="F584" s="45"/>
      <c r="G584" s="45"/>
      <c r="H584" s="45"/>
      <c r="I584" s="230"/>
      <c r="J584" s="45"/>
      <c r="K584" s="45"/>
      <c r="L584" s="45"/>
      <c r="M584" s="45"/>
      <c r="N584" s="230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>
      <c r="A585" s="45"/>
      <c r="B585" s="45"/>
      <c r="C585" s="45"/>
      <c r="D585" s="230"/>
      <c r="E585" s="45"/>
      <c r="F585" s="45"/>
      <c r="G585" s="45"/>
      <c r="H585" s="45"/>
      <c r="I585" s="230"/>
      <c r="J585" s="45"/>
      <c r="K585" s="45"/>
      <c r="L585" s="45"/>
      <c r="M585" s="45"/>
      <c r="N585" s="230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>
      <c r="A586" s="45"/>
      <c r="B586" s="45"/>
      <c r="C586" s="45"/>
      <c r="D586" s="230"/>
      <c r="E586" s="45"/>
      <c r="F586" s="45"/>
      <c r="G586" s="45"/>
      <c r="H586" s="45"/>
      <c r="I586" s="230"/>
      <c r="J586" s="45"/>
      <c r="K586" s="45"/>
      <c r="L586" s="45"/>
      <c r="M586" s="45"/>
      <c r="N586" s="230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>
      <c r="A587" s="45"/>
      <c r="B587" s="45"/>
      <c r="C587" s="45"/>
      <c r="D587" s="230"/>
      <c r="E587" s="45"/>
      <c r="F587" s="45"/>
      <c r="G587" s="45"/>
      <c r="H587" s="45"/>
      <c r="I587" s="230"/>
      <c r="J587" s="45"/>
      <c r="K587" s="45"/>
      <c r="L587" s="45"/>
      <c r="M587" s="45"/>
      <c r="N587" s="230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>
      <c r="A588" s="45"/>
      <c r="B588" s="45"/>
      <c r="C588" s="45"/>
      <c r="D588" s="230"/>
      <c r="E588" s="45"/>
      <c r="F588" s="45"/>
      <c r="G588" s="45"/>
      <c r="H588" s="45"/>
      <c r="I588" s="230"/>
      <c r="J588" s="45"/>
      <c r="K588" s="45"/>
      <c r="L588" s="45"/>
      <c r="M588" s="45"/>
      <c r="N588" s="230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>
      <c r="A589" s="45"/>
      <c r="B589" s="45"/>
      <c r="C589" s="45"/>
      <c r="D589" s="230"/>
      <c r="E589" s="45"/>
      <c r="F589" s="45"/>
      <c r="G589" s="45"/>
      <c r="H589" s="45"/>
      <c r="I589" s="230"/>
      <c r="J589" s="45"/>
      <c r="K589" s="45"/>
      <c r="L589" s="45"/>
      <c r="M589" s="45"/>
      <c r="N589" s="230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>
      <c r="A590" s="45"/>
      <c r="B590" s="45"/>
      <c r="C590" s="45"/>
      <c r="D590" s="230"/>
      <c r="E590" s="45"/>
      <c r="F590" s="45"/>
      <c r="G590" s="45"/>
      <c r="H590" s="45"/>
      <c r="I590" s="230"/>
      <c r="J590" s="45"/>
      <c r="K590" s="45"/>
      <c r="L590" s="45"/>
      <c r="M590" s="45"/>
      <c r="N590" s="230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>
      <c r="A591" s="45"/>
      <c r="B591" s="45"/>
      <c r="C591" s="45"/>
      <c r="D591" s="230"/>
      <c r="E591" s="45"/>
      <c r="F591" s="45"/>
      <c r="G591" s="45"/>
      <c r="H591" s="45"/>
      <c r="I591" s="230"/>
      <c r="J591" s="45"/>
      <c r="K591" s="45"/>
      <c r="L591" s="45"/>
      <c r="M591" s="45"/>
      <c r="N591" s="230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>
      <c r="A592" s="45"/>
      <c r="B592" s="45"/>
      <c r="C592" s="45"/>
      <c r="D592" s="230"/>
      <c r="E592" s="45"/>
      <c r="F592" s="45"/>
      <c r="G592" s="45"/>
      <c r="H592" s="45"/>
      <c r="I592" s="230"/>
      <c r="J592" s="45"/>
      <c r="K592" s="45"/>
      <c r="L592" s="45"/>
      <c r="M592" s="45"/>
      <c r="N592" s="230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>
      <c r="A593" s="45"/>
      <c r="B593" s="45"/>
      <c r="C593" s="45"/>
      <c r="D593" s="230"/>
      <c r="E593" s="45"/>
      <c r="F593" s="45"/>
      <c r="G593" s="45"/>
      <c r="H593" s="45"/>
      <c r="I593" s="230"/>
      <c r="J593" s="45"/>
      <c r="K593" s="45"/>
      <c r="L593" s="45"/>
      <c r="M593" s="45"/>
      <c r="N593" s="230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>
      <c r="A594" s="45"/>
      <c r="B594" s="45"/>
      <c r="C594" s="45"/>
      <c r="D594" s="230"/>
      <c r="E594" s="45"/>
      <c r="F594" s="45"/>
      <c r="G594" s="45"/>
      <c r="H594" s="45"/>
      <c r="I594" s="230"/>
      <c r="J594" s="45"/>
      <c r="K594" s="45"/>
      <c r="L594" s="45"/>
      <c r="M594" s="45"/>
      <c r="N594" s="230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>
      <c r="A595" s="45"/>
      <c r="B595" s="45"/>
      <c r="C595" s="45"/>
      <c r="D595" s="230"/>
      <c r="E595" s="45"/>
      <c r="F595" s="45"/>
      <c r="G595" s="45"/>
      <c r="H595" s="45"/>
      <c r="I595" s="230"/>
      <c r="J595" s="45"/>
      <c r="K595" s="45"/>
      <c r="L595" s="45"/>
      <c r="M595" s="45"/>
      <c r="N595" s="230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>
      <c r="A596" s="45"/>
      <c r="B596" s="45"/>
      <c r="C596" s="45"/>
      <c r="D596" s="230"/>
      <c r="E596" s="45"/>
      <c r="F596" s="45"/>
      <c r="G596" s="45"/>
      <c r="H596" s="45"/>
      <c r="I596" s="230"/>
      <c r="J596" s="45"/>
      <c r="K596" s="45"/>
      <c r="L596" s="45"/>
      <c r="M596" s="45"/>
      <c r="N596" s="230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>
      <c r="A597" s="45"/>
      <c r="B597" s="45"/>
      <c r="C597" s="45"/>
      <c r="D597" s="230"/>
      <c r="E597" s="45"/>
      <c r="F597" s="45"/>
      <c r="G597" s="45"/>
      <c r="H597" s="45"/>
      <c r="I597" s="230"/>
      <c r="J597" s="45"/>
      <c r="K597" s="45"/>
      <c r="L597" s="45"/>
      <c r="M597" s="45"/>
      <c r="N597" s="230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>
      <c r="A598" s="45"/>
      <c r="B598" s="45"/>
      <c r="C598" s="45"/>
      <c r="D598" s="230"/>
      <c r="E598" s="45"/>
      <c r="F598" s="45"/>
      <c r="G598" s="45"/>
      <c r="H598" s="45"/>
      <c r="I598" s="230"/>
      <c r="J598" s="45"/>
      <c r="K598" s="45"/>
      <c r="L598" s="45"/>
      <c r="M598" s="45"/>
      <c r="N598" s="230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>
      <c r="A599" s="45"/>
      <c r="B599" s="45"/>
      <c r="C599" s="45"/>
      <c r="D599" s="230"/>
      <c r="E599" s="45"/>
      <c r="F599" s="45"/>
      <c r="G599" s="45"/>
      <c r="H599" s="45"/>
      <c r="I599" s="230"/>
      <c r="J599" s="45"/>
      <c r="K599" s="45"/>
      <c r="L599" s="45"/>
      <c r="M599" s="45"/>
      <c r="N599" s="230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>
      <c r="A600" s="45"/>
      <c r="B600" s="45"/>
      <c r="C600" s="45"/>
      <c r="D600" s="230"/>
      <c r="E600" s="45"/>
      <c r="F600" s="45"/>
      <c r="G600" s="45"/>
      <c r="H600" s="45"/>
      <c r="I600" s="230"/>
      <c r="J600" s="45"/>
      <c r="K600" s="45"/>
      <c r="L600" s="45"/>
      <c r="M600" s="45"/>
      <c r="N600" s="230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>
      <c r="A601" s="45"/>
      <c r="B601" s="45"/>
      <c r="C601" s="45"/>
      <c r="D601" s="230"/>
      <c r="E601" s="45"/>
      <c r="F601" s="45"/>
      <c r="G601" s="45"/>
      <c r="H601" s="45"/>
      <c r="I601" s="230"/>
      <c r="J601" s="45"/>
      <c r="K601" s="45"/>
      <c r="L601" s="45"/>
      <c r="M601" s="45"/>
      <c r="N601" s="230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>
      <c r="A602" s="45"/>
      <c r="B602" s="45"/>
      <c r="C602" s="45"/>
      <c r="D602" s="230"/>
      <c r="E602" s="45"/>
      <c r="F602" s="45"/>
      <c r="G602" s="45"/>
      <c r="H602" s="45"/>
      <c r="I602" s="230"/>
      <c r="J602" s="45"/>
      <c r="K602" s="45"/>
      <c r="L602" s="45"/>
      <c r="M602" s="45"/>
      <c r="N602" s="230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>
      <c r="A603" s="45"/>
      <c r="B603" s="45"/>
      <c r="C603" s="45"/>
      <c r="D603" s="230"/>
      <c r="E603" s="45"/>
      <c r="F603" s="45"/>
      <c r="G603" s="45"/>
      <c r="H603" s="45"/>
      <c r="I603" s="230"/>
      <c r="J603" s="45"/>
      <c r="K603" s="45"/>
      <c r="L603" s="45"/>
      <c r="M603" s="45"/>
      <c r="N603" s="230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>
      <c r="A604" s="45"/>
      <c r="B604" s="45"/>
      <c r="C604" s="45"/>
      <c r="D604" s="230"/>
      <c r="E604" s="45"/>
      <c r="F604" s="45"/>
      <c r="G604" s="45"/>
      <c r="H604" s="45"/>
      <c r="I604" s="230"/>
      <c r="J604" s="45"/>
      <c r="K604" s="45"/>
      <c r="L604" s="45"/>
      <c r="M604" s="45"/>
      <c r="N604" s="230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>
      <c r="A605" s="45"/>
      <c r="B605" s="45"/>
      <c r="C605" s="45"/>
      <c r="D605" s="230"/>
      <c r="E605" s="45"/>
      <c r="F605" s="45"/>
      <c r="G605" s="45"/>
      <c r="H605" s="45"/>
      <c r="I605" s="230"/>
      <c r="J605" s="45"/>
      <c r="K605" s="45"/>
      <c r="L605" s="45"/>
      <c r="M605" s="45"/>
      <c r="N605" s="230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>
      <c r="A606" s="45"/>
      <c r="B606" s="45"/>
      <c r="C606" s="45"/>
      <c r="D606" s="230"/>
      <c r="E606" s="45"/>
      <c r="F606" s="45"/>
      <c r="G606" s="45"/>
      <c r="H606" s="45"/>
      <c r="I606" s="230"/>
      <c r="J606" s="45"/>
      <c r="K606" s="45"/>
      <c r="L606" s="45"/>
      <c r="M606" s="45"/>
      <c r="N606" s="230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>
      <c r="A607" s="45"/>
      <c r="B607" s="45"/>
      <c r="C607" s="45"/>
      <c r="D607" s="230"/>
      <c r="E607" s="45"/>
      <c r="F607" s="45"/>
      <c r="G607" s="45"/>
      <c r="H607" s="45"/>
      <c r="I607" s="230"/>
      <c r="J607" s="45"/>
      <c r="K607" s="45"/>
      <c r="L607" s="45"/>
      <c r="M607" s="45"/>
      <c r="N607" s="230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>
      <c r="A608" s="45"/>
      <c r="B608" s="45"/>
      <c r="C608" s="45"/>
      <c r="D608" s="230"/>
      <c r="E608" s="45"/>
      <c r="F608" s="45"/>
      <c r="G608" s="45"/>
      <c r="H608" s="45"/>
      <c r="I608" s="230"/>
      <c r="J608" s="45"/>
      <c r="K608" s="45"/>
      <c r="L608" s="45"/>
      <c r="M608" s="45"/>
      <c r="N608" s="230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>
      <c r="A609" s="45"/>
      <c r="B609" s="45"/>
      <c r="C609" s="45"/>
      <c r="D609" s="230"/>
      <c r="E609" s="45"/>
      <c r="F609" s="45"/>
      <c r="G609" s="45"/>
      <c r="H609" s="45"/>
      <c r="I609" s="230"/>
      <c r="J609" s="45"/>
      <c r="K609" s="45"/>
      <c r="L609" s="45"/>
      <c r="M609" s="45"/>
      <c r="N609" s="230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>
      <c r="A610" s="45"/>
      <c r="B610" s="45"/>
      <c r="C610" s="45"/>
      <c r="D610" s="230"/>
      <c r="E610" s="45"/>
      <c r="F610" s="45"/>
      <c r="G610" s="45"/>
      <c r="H610" s="45"/>
      <c r="I610" s="230"/>
      <c r="J610" s="45"/>
      <c r="K610" s="45"/>
      <c r="L610" s="45"/>
      <c r="M610" s="45"/>
      <c r="N610" s="230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>
      <c r="A611" s="45"/>
      <c r="B611" s="45"/>
      <c r="C611" s="45"/>
      <c r="D611" s="230"/>
      <c r="E611" s="45"/>
      <c r="F611" s="45"/>
      <c r="G611" s="45"/>
      <c r="H611" s="45"/>
      <c r="I611" s="230"/>
      <c r="J611" s="45"/>
      <c r="K611" s="45"/>
      <c r="L611" s="45"/>
      <c r="M611" s="45"/>
      <c r="N611" s="230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>
      <c r="A612" s="45"/>
      <c r="B612" s="45"/>
      <c r="C612" s="45"/>
      <c r="D612" s="230"/>
      <c r="E612" s="45"/>
      <c r="F612" s="45"/>
      <c r="G612" s="45"/>
      <c r="H612" s="45"/>
      <c r="I612" s="230"/>
      <c r="J612" s="45"/>
      <c r="K612" s="45"/>
      <c r="L612" s="45"/>
      <c r="M612" s="45"/>
      <c r="N612" s="230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>
      <c r="A613" s="45"/>
      <c r="B613" s="45"/>
      <c r="C613" s="45"/>
      <c r="D613" s="230"/>
      <c r="E613" s="45"/>
      <c r="F613" s="45"/>
      <c r="G613" s="45"/>
      <c r="H613" s="45"/>
      <c r="I613" s="230"/>
      <c r="J613" s="45"/>
      <c r="K613" s="45"/>
      <c r="L613" s="45"/>
      <c r="M613" s="45"/>
      <c r="N613" s="230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>
      <c r="A614" s="45"/>
      <c r="B614" s="45"/>
      <c r="C614" s="45"/>
      <c r="D614" s="230"/>
      <c r="E614" s="45"/>
      <c r="F614" s="45"/>
      <c r="G614" s="45"/>
      <c r="H614" s="45"/>
      <c r="I614" s="230"/>
      <c r="J614" s="45"/>
      <c r="K614" s="45"/>
      <c r="L614" s="45"/>
      <c r="M614" s="45"/>
      <c r="N614" s="230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>
      <c r="A615" s="45"/>
      <c r="B615" s="45"/>
      <c r="C615" s="45"/>
      <c r="D615" s="230"/>
      <c r="E615" s="45"/>
      <c r="F615" s="45"/>
      <c r="G615" s="45"/>
      <c r="H615" s="45"/>
      <c r="I615" s="230"/>
      <c r="J615" s="45"/>
      <c r="K615" s="45"/>
      <c r="L615" s="45"/>
      <c r="M615" s="45"/>
      <c r="N615" s="230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>
      <c r="A616" s="45"/>
      <c r="B616" s="45"/>
      <c r="C616" s="45"/>
      <c r="D616" s="230"/>
      <c r="E616" s="45"/>
      <c r="F616" s="45"/>
      <c r="G616" s="45"/>
      <c r="H616" s="45"/>
      <c r="I616" s="230"/>
      <c r="J616" s="45"/>
      <c r="K616" s="45"/>
      <c r="L616" s="45"/>
      <c r="M616" s="45"/>
      <c r="N616" s="230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>
      <c r="A617" s="45"/>
      <c r="B617" s="45"/>
      <c r="C617" s="45"/>
      <c r="D617" s="230"/>
      <c r="E617" s="45"/>
      <c r="F617" s="45"/>
      <c r="G617" s="45"/>
      <c r="H617" s="45"/>
      <c r="I617" s="230"/>
      <c r="J617" s="45"/>
      <c r="K617" s="45"/>
      <c r="L617" s="45"/>
      <c r="M617" s="45"/>
      <c r="N617" s="230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>
      <c r="A618" s="45"/>
      <c r="B618" s="45"/>
      <c r="C618" s="45"/>
      <c r="D618" s="230"/>
      <c r="E618" s="45"/>
      <c r="F618" s="45"/>
      <c r="G618" s="45"/>
      <c r="H618" s="45"/>
      <c r="I618" s="230"/>
      <c r="J618" s="45"/>
      <c r="K618" s="45"/>
      <c r="L618" s="45"/>
      <c r="M618" s="45"/>
      <c r="N618" s="230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>
      <c r="A619" s="45"/>
      <c r="B619" s="45"/>
      <c r="C619" s="45"/>
      <c r="D619" s="230"/>
      <c r="E619" s="45"/>
      <c r="F619" s="45"/>
      <c r="G619" s="45"/>
      <c r="H619" s="45"/>
      <c r="I619" s="230"/>
      <c r="J619" s="45"/>
      <c r="K619" s="45"/>
      <c r="L619" s="45"/>
      <c r="M619" s="45"/>
      <c r="N619" s="230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>
      <c r="A620" s="45"/>
      <c r="B620" s="45"/>
      <c r="C620" s="45"/>
      <c r="D620" s="230"/>
      <c r="E620" s="45"/>
      <c r="F620" s="45"/>
      <c r="G620" s="45"/>
      <c r="H620" s="45"/>
      <c r="I620" s="230"/>
      <c r="J620" s="45"/>
      <c r="K620" s="45"/>
      <c r="L620" s="45"/>
      <c r="M620" s="45"/>
      <c r="N620" s="230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>
      <c r="A621" s="45"/>
      <c r="B621" s="45"/>
      <c r="C621" s="45"/>
      <c r="D621" s="230"/>
      <c r="E621" s="45"/>
      <c r="F621" s="45"/>
      <c r="G621" s="45"/>
      <c r="H621" s="45"/>
      <c r="I621" s="230"/>
      <c r="J621" s="45"/>
      <c r="K621" s="45"/>
      <c r="L621" s="45"/>
      <c r="M621" s="45"/>
      <c r="N621" s="230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>
      <c r="A622" s="45"/>
      <c r="B622" s="45"/>
      <c r="C622" s="45"/>
      <c r="D622" s="230"/>
      <c r="E622" s="45"/>
      <c r="F622" s="45"/>
      <c r="G622" s="45"/>
      <c r="H622" s="45"/>
      <c r="I622" s="230"/>
      <c r="J622" s="45"/>
      <c r="K622" s="45"/>
      <c r="L622" s="45"/>
      <c r="M622" s="45"/>
      <c r="N622" s="230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>
      <c r="A623" s="45"/>
      <c r="B623" s="45"/>
      <c r="C623" s="45"/>
      <c r="D623" s="230"/>
      <c r="E623" s="45"/>
      <c r="F623" s="45"/>
      <c r="G623" s="45"/>
      <c r="H623" s="45"/>
      <c r="I623" s="230"/>
      <c r="J623" s="45"/>
      <c r="K623" s="45"/>
      <c r="L623" s="45"/>
      <c r="M623" s="45"/>
      <c r="N623" s="230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>
      <c r="A624" s="45"/>
      <c r="B624" s="45"/>
      <c r="C624" s="45"/>
      <c r="D624" s="230"/>
      <c r="E624" s="45"/>
      <c r="F624" s="45"/>
      <c r="G624" s="45"/>
      <c r="H624" s="45"/>
      <c r="I624" s="230"/>
      <c r="J624" s="45"/>
      <c r="K624" s="45"/>
      <c r="L624" s="45"/>
      <c r="M624" s="45"/>
      <c r="N624" s="230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>
      <c r="A625" s="45"/>
      <c r="B625" s="45"/>
      <c r="C625" s="45"/>
      <c r="D625" s="230"/>
      <c r="E625" s="45"/>
      <c r="F625" s="45"/>
      <c r="G625" s="45"/>
      <c r="H625" s="45"/>
      <c r="I625" s="230"/>
      <c r="J625" s="45"/>
      <c r="K625" s="45"/>
      <c r="L625" s="45"/>
      <c r="M625" s="45"/>
      <c r="N625" s="230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>
      <c r="A626" s="45"/>
      <c r="B626" s="45"/>
      <c r="C626" s="45"/>
      <c r="D626" s="230"/>
      <c r="E626" s="45"/>
      <c r="F626" s="45"/>
      <c r="G626" s="45"/>
      <c r="H626" s="45"/>
      <c r="I626" s="230"/>
      <c r="J626" s="45"/>
      <c r="K626" s="45"/>
      <c r="L626" s="45"/>
      <c r="M626" s="45"/>
      <c r="N626" s="230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>
      <c r="A627" s="45"/>
      <c r="B627" s="45"/>
      <c r="C627" s="45"/>
      <c r="D627" s="230"/>
      <c r="E627" s="45"/>
      <c r="F627" s="45"/>
      <c r="G627" s="45"/>
      <c r="H627" s="45"/>
      <c r="I627" s="230"/>
      <c r="J627" s="45"/>
      <c r="K627" s="45"/>
      <c r="L627" s="45"/>
      <c r="M627" s="45"/>
      <c r="N627" s="230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>
      <c r="A628" s="45"/>
      <c r="B628" s="45"/>
      <c r="C628" s="45"/>
      <c r="D628" s="230"/>
      <c r="E628" s="45"/>
      <c r="F628" s="45"/>
      <c r="G628" s="45"/>
      <c r="H628" s="45"/>
      <c r="I628" s="230"/>
      <c r="J628" s="45"/>
      <c r="K628" s="45"/>
      <c r="L628" s="45"/>
      <c r="M628" s="45"/>
      <c r="N628" s="230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>
      <c r="A629" s="45"/>
      <c r="B629" s="45"/>
      <c r="C629" s="45"/>
      <c r="D629" s="230"/>
      <c r="E629" s="45"/>
      <c r="F629" s="45"/>
      <c r="G629" s="45"/>
      <c r="H629" s="45"/>
      <c r="I629" s="230"/>
      <c r="J629" s="45"/>
      <c r="K629" s="45"/>
      <c r="L629" s="45"/>
      <c r="M629" s="45"/>
      <c r="N629" s="230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>
      <c r="A630" s="45"/>
      <c r="B630" s="45"/>
      <c r="C630" s="45"/>
      <c r="D630" s="230"/>
      <c r="E630" s="45"/>
      <c r="F630" s="45"/>
      <c r="G630" s="45"/>
      <c r="H630" s="45"/>
      <c r="I630" s="230"/>
      <c r="J630" s="45"/>
      <c r="K630" s="45"/>
      <c r="L630" s="45"/>
      <c r="M630" s="45"/>
      <c r="N630" s="230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>
      <c r="A631" s="45"/>
      <c r="B631" s="45"/>
      <c r="C631" s="45"/>
      <c r="D631" s="230"/>
      <c r="E631" s="45"/>
      <c r="F631" s="45"/>
      <c r="G631" s="45"/>
      <c r="H631" s="45"/>
      <c r="I631" s="230"/>
      <c r="J631" s="45"/>
      <c r="K631" s="45"/>
      <c r="L631" s="45"/>
      <c r="M631" s="45"/>
      <c r="N631" s="230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>
      <c r="A632" s="45"/>
      <c r="B632" s="45"/>
      <c r="C632" s="45"/>
      <c r="D632" s="230"/>
      <c r="E632" s="45"/>
      <c r="F632" s="45"/>
      <c r="G632" s="45"/>
      <c r="H632" s="45"/>
      <c r="I632" s="230"/>
      <c r="J632" s="45"/>
      <c r="K632" s="45"/>
      <c r="L632" s="45"/>
      <c r="M632" s="45"/>
      <c r="N632" s="230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>
      <c r="A633" s="45"/>
      <c r="B633" s="45"/>
      <c r="C633" s="45"/>
      <c r="D633" s="230"/>
      <c r="E633" s="45"/>
      <c r="F633" s="45"/>
      <c r="G633" s="45"/>
      <c r="H633" s="45"/>
      <c r="I633" s="230"/>
      <c r="J633" s="45"/>
      <c r="K633" s="45"/>
      <c r="L633" s="45"/>
      <c r="M633" s="45"/>
      <c r="N633" s="230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>
      <c r="A634" s="45"/>
      <c r="B634" s="45"/>
      <c r="C634" s="45"/>
      <c r="D634" s="230"/>
      <c r="E634" s="45"/>
      <c r="F634" s="45"/>
      <c r="G634" s="45"/>
      <c r="H634" s="45"/>
      <c r="I634" s="230"/>
      <c r="J634" s="45"/>
      <c r="K634" s="45"/>
      <c r="L634" s="45"/>
      <c r="M634" s="45"/>
      <c r="N634" s="230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>
      <c r="A635" s="45"/>
      <c r="B635" s="45"/>
      <c r="C635" s="45"/>
      <c r="D635" s="230"/>
      <c r="E635" s="45"/>
      <c r="F635" s="45"/>
      <c r="G635" s="45"/>
      <c r="H635" s="45"/>
      <c r="I635" s="230"/>
      <c r="J635" s="45"/>
      <c r="K635" s="45"/>
      <c r="L635" s="45"/>
      <c r="M635" s="45"/>
      <c r="N635" s="230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>
      <c r="A636" s="45"/>
      <c r="B636" s="45"/>
      <c r="C636" s="45"/>
      <c r="D636" s="230"/>
      <c r="E636" s="45"/>
      <c r="F636" s="45"/>
      <c r="G636" s="45"/>
      <c r="H636" s="45"/>
      <c r="I636" s="230"/>
      <c r="J636" s="45"/>
      <c r="K636" s="45"/>
      <c r="L636" s="45"/>
      <c r="M636" s="45"/>
      <c r="N636" s="230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>
      <c r="A637" s="45"/>
      <c r="B637" s="45"/>
      <c r="C637" s="45"/>
      <c r="D637" s="230"/>
      <c r="E637" s="45"/>
      <c r="F637" s="45"/>
      <c r="G637" s="45"/>
      <c r="H637" s="45"/>
      <c r="I637" s="230"/>
      <c r="J637" s="45"/>
      <c r="K637" s="45"/>
      <c r="L637" s="45"/>
      <c r="M637" s="45"/>
      <c r="N637" s="230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>
      <c r="A638" s="45"/>
      <c r="B638" s="45"/>
      <c r="C638" s="45"/>
      <c r="D638" s="230"/>
      <c r="E638" s="45"/>
      <c r="F638" s="45"/>
      <c r="G638" s="45"/>
      <c r="H638" s="45"/>
      <c r="I638" s="230"/>
      <c r="J638" s="45"/>
      <c r="K638" s="45"/>
      <c r="L638" s="45"/>
      <c r="M638" s="45"/>
      <c r="N638" s="230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>
      <c r="A639" s="45"/>
      <c r="B639" s="45"/>
      <c r="C639" s="45"/>
      <c r="D639" s="230"/>
      <c r="E639" s="45"/>
      <c r="F639" s="45"/>
      <c r="G639" s="45"/>
      <c r="H639" s="45"/>
      <c r="I639" s="230"/>
      <c r="J639" s="45"/>
      <c r="K639" s="45"/>
      <c r="L639" s="45"/>
      <c r="M639" s="45"/>
      <c r="N639" s="230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>
      <c r="A640" s="45"/>
      <c r="B640" s="45"/>
      <c r="C640" s="45"/>
      <c r="D640" s="230"/>
      <c r="E640" s="45"/>
      <c r="F640" s="45"/>
      <c r="G640" s="45"/>
      <c r="H640" s="45"/>
      <c r="I640" s="230"/>
      <c r="J640" s="45"/>
      <c r="K640" s="45"/>
      <c r="L640" s="45"/>
      <c r="M640" s="45"/>
      <c r="N640" s="230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>
      <c r="A641" s="45"/>
      <c r="B641" s="45"/>
      <c r="C641" s="45"/>
      <c r="D641" s="230"/>
      <c r="E641" s="45"/>
      <c r="F641" s="45"/>
      <c r="G641" s="45"/>
      <c r="H641" s="45"/>
      <c r="I641" s="230"/>
      <c r="J641" s="45"/>
      <c r="K641" s="45"/>
      <c r="L641" s="45"/>
      <c r="M641" s="45"/>
      <c r="N641" s="230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>
      <c r="A642" s="45"/>
      <c r="B642" s="45"/>
      <c r="C642" s="45"/>
      <c r="D642" s="230"/>
      <c r="E642" s="45"/>
      <c r="F642" s="45"/>
      <c r="G642" s="45"/>
      <c r="H642" s="45"/>
      <c r="I642" s="230"/>
      <c r="J642" s="45"/>
      <c r="K642" s="45"/>
      <c r="L642" s="45"/>
      <c r="M642" s="45"/>
      <c r="N642" s="230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>
      <c r="A643" s="45"/>
      <c r="B643" s="45"/>
      <c r="C643" s="45"/>
      <c r="D643" s="230"/>
      <c r="E643" s="45"/>
      <c r="F643" s="45"/>
      <c r="G643" s="45"/>
      <c r="H643" s="45"/>
      <c r="I643" s="230"/>
      <c r="J643" s="45"/>
      <c r="K643" s="45"/>
      <c r="L643" s="45"/>
      <c r="M643" s="45"/>
      <c r="N643" s="230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>
      <c r="A644" s="45"/>
      <c r="B644" s="45"/>
      <c r="C644" s="45"/>
      <c r="D644" s="230"/>
      <c r="E644" s="45"/>
      <c r="F644" s="45"/>
      <c r="G644" s="45"/>
      <c r="H644" s="45"/>
      <c r="I644" s="230"/>
      <c r="J644" s="45"/>
      <c r="K644" s="45"/>
      <c r="L644" s="45"/>
      <c r="M644" s="45"/>
      <c r="N644" s="230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>
      <c r="A645" s="45"/>
      <c r="B645" s="45"/>
      <c r="C645" s="45"/>
      <c r="D645" s="230"/>
      <c r="E645" s="45"/>
      <c r="F645" s="45"/>
      <c r="G645" s="45"/>
      <c r="H645" s="45"/>
      <c r="I645" s="230"/>
      <c r="J645" s="45"/>
      <c r="K645" s="45"/>
      <c r="L645" s="45"/>
      <c r="M645" s="45"/>
      <c r="N645" s="230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>
      <c r="A646" s="45"/>
      <c r="B646" s="45"/>
      <c r="C646" s="45"/>
      <c r="D646" s="230"/>
      <c r="E646" s="45"/>
      <c r="F646" s="45"/>
      <c r="G646" s="45"/>
      <c r="H646" s="45"/>
      <c r="I646" s="230"/>
      <c r="J646" s="45"/>
      <c r="K646" s="45"/>
      <c r="L646" s="45"/>
      <c r="M646" s="45"/>
      <c r="N646" s="230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>
      <c r="A647" s="45"/>
      <c r="B647" s="45"/>
      <c r="C647" s="45"/>
      <c r="D647" s="230"/>
      <c r="E647" s="45"/>
      <c r="F647" s="45"/>
      <c r="G647" s="45"/>
      <c r="H647" s="45"/>
      <c r="I647" s="230"/>
      <c r="J647" s="45"/>
      <c r="K647" s="45"/>
      <c r="L647" s="45"/>
      <c r="M647" s="45"/>
      <c r="N647" s="230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>
      <c r="A648" s="45"/>
      <c r="B648" s="45"/>
      <c r="C648" s="45"/>
      <c r="D648" s="230"/>
      <c r="E648" s="45"/>
      <c r="F648" s="45"/>
      <c r="G648" s="45"/>
      <c r="H648" s="45"/>
      <c r="I648" s="230"/>
      <c r="J648" s="45"/>
      <c r="K648" s="45"/>
      <c r="L648" s="45"/>
      <c r="M648" s="45"/>
      <c r="N648" s="230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>
      <c r="A649" s="45"/>
      <c r="B649" s="45"/>
      <c r="C649" s="45"/>
      <c r="D649" s="230"/>
      <c r="E649" s="45"/>
      <c r="F649" s="45"/>
      <c r="G649" s="45"/>
      <c r="H649" s="45"/>
      <c r="I649" s="230"/>
      <c r="J649" s="45"/>
      <c r="K649" s="45"/>
      <c r="L649" s="45"/>
      <c r="M649" s="45"/>
      <c r="N649" s="230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>
      <c r="A650" s="45"/>
      <c r="B650" s="45"/>
      <c r="C650" s="45"/>
      <c r="D650" s="230"/>
      <c r="E650" s="45"/>
      <c r="F650" s="45"/>
      <c r="G650" s="45"/>
      <c r="H650" s="45"/>
      <c r="I650" s="230"/>
      <c r="J650" s="45"/>
      <c r="K650" s="45"/>
      <c r="L650" s="45"/>
      <c r="M650" s="45"/>
      <c r="N650" s="230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>
      <c r="A651" s="45"/>
      <c r="B651" s="45"/>
      <c r="C651" s="45"/>
      <c r="D651" s="230"/>
      <c r="E651" s="45"/>
      <c r="F651" s="45"/>
      <c r="G651" s="45"/>
      <c r="H651" s="45"/>
      <c r="I651" s="230"/>
      <c r="J651" s="45"/>
      <c r="K651" s="45"/>
      <c r="L651" s="45"/>
      <c r="M651" s="45"/>
      <c r="N651" s="230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>
      <c r="A652" s="45"/>
      <c r="B652" s="45"/>
      <c r="C652" s="45"/>
      <c r="D652" s="230"/>
      <c r="E652" s="45"/>
      <c r="F652" s="45"/>
      <c r="G652" s="45"/>
      <c r="H652" s="45"/>
      <c r="I652" s="230"/>
      <c r="J652" s="45"/>
      <c r="K652" s="45"/>
      <c r="L652" s="45"/>
      <c r="M652" s="45"/>
      <c r="N652" s="230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>
      <c r="A653" s="45"/>
      <c r="B653" s="45"/>
      <c r="C653" s="45"/>
      <c r="D653" s="230"/>
      <c r="E653" s="45"/>
      <c r="F653" s="45"/>
      <c r="G653" s="45"/>
      <c r="H653" s="45"/>
      <c r="I653" s="230"/>
      <c r="J653" s="45"/>
      <c r="K653" s="45"/>
      <c r="L653" s="45"/>
      <c r="M653" s="45"/>
      <c r="N653" s="230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>
      <c r="A654" s="45"/>
      <c r="B654" s="45"/>
      <c r="C654" s="45"/>
      <c r="D654" s="230"/>
      <c r="E654" s="45"/>
      <c r="F654" s="45"/>
      <c r="G654" s="45"/>
      <c r="H654" s="45"/>
      <c r="I654" s="230"/>
      <c r="J654" s="45"/>
      <c r="K654" s="45"/>
      <c r="L654" s="45"/>
      <c r="M654" s="45"/>
      <c r="N654" s="230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>
      <c r="A655" s="45"/>
      <c r="B655" s="45"/>
      <c r="C655" s="45"/>
      <c r="D655" s="230"/>
      <c r="E655" s="45"/>
      <c r="F655" s="45"/>
      <c r="G655" s="45"/>
      <c r="H655" s="45"/>
      <c r="I655" s="230"/>
      <c r="J655" s="45"/>
      <c r="K655" s="45"/>
      <c r="L655" s="45"/>
      <c r="M655" s="45"/>
      <c r="N655" s="230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>
      <c r="A656" s="45"/>
      <c r="B656" s="45"/>
      <c r="C656" s="45"/>
      <c r="D656" s="230"/>
      <c r="E656" s="45"/>
      <c r="F656" s="45"/>
      <c r="G656" s="45"/>
      <c r="H656" s="45"/>
      <c r="I656" s="230"/>
      <c r="J656" s="45"/>
      <c r="K656" s="45"/>
      <c r="L656" s="45"/>
      <c r="M656" s="45"/>
      <c r="N656" s="230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>
      <c r="A657" s="45"/>
      <c r="B657" s="45"/>
      <c r="C657" s="45"/>
      <c r="D657" s="230"/>
      <c r="E657" s="45"/>
      <c r="F657" s="45"/>
      <c r="G657" s="45"/>
      <c r="H657" s="45"/>
      <c r="I657" s="230"/>
      <c r="J657" s="45"/>
      <c r="K657" s="45"/>
      <c r="L657" s="45"/>
      <c r="M657" s="45"/>
      <c r="N657" s="230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>
      <c r="A658" s="45"/>
      <c r="B658" s="45"/>
      <c r="C658" s="45"/>
      <c r="D658" s="230"/>
      <c r="E658" s="45"/>
      <c r="F658" s="45"/>
      <c r="G658" s="45"/>
      <c r="H658" s="45"/>
      <c r="I658" s="230"/>
      <c r="J658" s="45"/>
      <c r="K658" s="45"/>
      <c r="L658" s="45"/>
      <c r="M658" s="45"/>
      <c r="N658" s="230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>
      <c r="A659" s="45"/>
      <c r="B659" s="45"/>
      <c r="C659" s="45"/>
      <c r="D659" s="230"/>
      <c r="E659" s="45"/>
      <c r="F659" s="45"/>
      <c r="G659" s="45"/>
      <c r="H659" s="45"/>
      <c r="I659" s="230"/>
      <c r="J659" s="45"/>
      <c r="K659" s="45"/>
      <c r="L659" s="45"/>
      <c r="M659" s="45"/>
      <c r="N659" s="230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>
      <c r="A660" s="45"/>
      <c r="B660" s="45"/>
      <c r="C660" s="45"/>
      <c r="D660" s="230"/>
      <c r="E660" s="45"/>
      <c r="F660" s="45"/>
      <c r="G660" s="45"/>
      <c r="H660" s="45"/>
      <c r="I660" s="230"/>
      <c r="J660" s="45"/>
      <c r="K660" s="45"/>
      <c r="L660" s="45"/>
      <c r="M660" s="45"/>
      <c r="N660" s="230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>
      <c r="A661" s="45"/>
      <c r="B661" s="45"/>
      <c r="C661" s="45"/>
      <c r="D661" s="230"/>
      <c r="E661" s="45"/>
      <c r="F661" s="45"/>
      <c r="G661" s="45"/>
      <c r="H661" s="45"/>
      <c r="I661" s="230"/>
      <c r="J661" s="45"/>
      <c r="K661" s="45"/>
      <c r="L661" s="45"/>
      <c r="M661" s="45"/>
      <c r="N661" s="230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>
      <c r="A662" s="45"/>
      <c r="B662" s="45"/>
      <c r="C662" s="45"/>
      <c r="D662" s="230"/>
      <c r="E662" s="45"/>
      <c r="F662" s="45"/>
      <c r="G662" s="45"/>
      <c r="H662" s="45"/>
      <c r="I662" s="230"/>
      <c r="J662" s="45"/>
      <c r="K662" s="45"/>
      <c r="L662" s="45"/>
      <c r="M662" s="45"/>
      <c r="N662" s="230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>
      <c r="A663" s="45"/>
      <c r="B663" s="45"/>
      <c r="C663" s="45"/>
      <c r="D663" s="230"/>
      <c r="E663" s="45"/>
      <c r="F663" s="45"/>
      <c r="G663" s="45"/>
      <c r="H663" s="45"/>
      <c r="I663" s="230"/>
      <c r="J663" s="45"/>
      <c r="K663" s="45"/>
      <c r="L663" s="45"/>
      <c r="M663" s="45"/>
      <c r="N663" s="230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>
      <c r="A664" s="45"/>
      <c r="B664" s="45"/>
      <c r="C664" s="45"/>
      <c r="D664" s="230"/>
      <c r="E664" s="45"/>
      <c r="F664" s="45"/>
      <c r="G664" s="45"/>
      <c r="H664" s="45"/>
      <c r="I664" s="230"/>
      <c r="J664" s="45"/>
      <c r="K664" s="45"/>
      <c r="L664" s="45"/>
      <c r="M664" s="45"/>
      <c r="N664" s="230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>
      <c r="A665" s="45"/>
      <c r="B665" s="45"/>
      <c r="C665" s="45"/>
      <c r="D665" s="230"/>
      <c r="E665" s="45"/>
      <c r="F665" s="45"/>
      <c r="G665" s="45"/>
      <c r="H665" s="45"/>
      <c r="I665" s="230"/>
      <c r="J665" s="45"/>
      <c r="K665" s="45"/>
      <c r="L665" s="45"/>
      <c r="M665" s="45"/>
      <c r="N665" s="230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>
      <c r="A666" s="45"/>
      <c r="B666" s="45"/>
      <c r="C666" s="45"/>
      <c r="D666" s="230"/>
      <c r="E666" s="45"/>
      <c r="F666" s="45"/>
      <c r="G666" s="45"/>
      <c r="H666" s="45"/>
      <c r="I666" s="230"/>
      <c r="J666" s="45"/>
      <c r="K666" s="45"/>
      <c r="L666" s="45"/>
      <c r="M666" s="45"/>
      <c r="N666" s="230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>
      <c r="A667" s="45"/>
      <c r="B667" s="45"/>
      <c r="C667" s="45"/>
      <c r="D667" s="230"/>
      <c r="E667" s="45"/>
      <c r="F667" s="45"/>
      <c r="G667" s="45"/>
      <c r="H667" s="45"/>
      <c r="I667" s="230"/>
      <c r="J667" s="45"/>
      <c r="K667" s="45"/>
      <c r="L667" s="45"/>
      <c r="M667" s="45"/>
      <c r="N667" s="230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>
      <c r="A668" s="45"/>
      <c r="B668" s="45"/>
      <c r="C668" s="45"/>
      <c r="D668" s="230"/>
      <c r="E668" s="45"/>
      <c r="F668" s="45"/>
      <c r="G668" s="45"/>
      <c r="H668" s="45"/>
      <c r="I668" s="230"/>
      <c r="J668" s="45"/>
      <c r="K668" s="45"/>
      <c r="L668" s="45"/>
      <c r="M668" s="45"/>
      <c r="N668" s="230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>
      <c r="A669" s="45"/>
      <c r="B669" s="45"/>
      <c r="C669" s="45"/>
      <c r="D669" s="230"/>
      <c r="E669" s="45"/>
      <c r="F669" s="45"/>
      <c r="G669" s="45"/>
      <c r="H669" s="45"/>
      <c r="I669" s="230"/>
      <c r="J669" s="45"/>
      <c r="K669" s="45"/>
      <c r="L669" s="45"/>
      <c r="M669" s="45"/>
      <c r="N669" s="230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>
      <c r="A670" s="45"/>
      <c r="B670" s="45"/>
      <c r="C670" s="45"/>
      <c r="D670" s="230"/>
      <c r="E670" s="45"/>
      <c r="F670" s="45"/>
      <c r="G670" s="45"/>
      <c r="H670" s="45"/>
      <c r="I670" s="230"/>
      <c r="J670" s="45"/>
      <c r="K670" s="45"/>
      <c r="L670" s="45"/>
      <c r="M670" s="45"/>
      <c r="N670" s="230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>
      <c r="A671" s="45"/>
      <c r="B671" s="45"/>
      <c r="C671" s="45"/>
      <c r="D671" s="230"/>
      <c r="E671" s="45"/>
      <c r="F671" s="45"/>
      <c r="G671" s="45"/>
      <c r="H671" s="45"/>
      <c r="I671" s="230"/>
      <c r="J671" s="45"/>
      <c r="K671" s="45"/>
      <c r="L671" s="45"/>
      <c r="M671" s="45"/>
      <c r="N671" s="230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>
      <c r="A672" s="45"/>
      <c r="B672" s="45"/>
      <c r="C672" s="45"/>
      <c r="D672" s="230"/>
      <c r="E672" s="45"/>
      <c r="F672" s="45"/>
      <c r="G672" s="45"/>
      <c r="H672" s="45"/>
      <c r="I672" s="230"/>
      <c r="J672" s="45"/>
      <c r="K672" s="45"/>
      <c r="L672" s="45"/>
      <c r="M672" s="45"/>
      <c r="N672" s="230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>
      <c r="A673" s="45"/>
      <c r="B673" s="45"/>
      <c r="C673" s="45"/>
      <c r="D673" s="230"/>
      <c r="E673" s="45"/>
      <c r="F673" s="45"/>
      <c r="G673" s="45"/>
      <c r="H673" s="45"/>
      <c r="I673" s="230"/>
      <c r="J673" s="45"/>
      <c r="K673" s="45"/>
      <c r="L673" s="45"/>
      <c r="M673" s="45"/>
      <c r="N673" s="230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>
      <c r="A674" s="45"/>
      <c r="B674" s="45"/>
      <c r="C674" s="45"/>
      <c r="D674" s="230"/>
      <c r="E674" s="45"/>
      <c r="F674" s="45"/>
      <c r="G674" s="45"/>
      <c r="H674" s="45"/>
      <c r="I674" s="230"/>
      <c r="J674" s="45"/>
      <c r="K674" s="45"/>
      <c r="L674" s="45"/>
      <c r="M674" s="45"/>
      <c r="N674" s="230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>
      <c r="A675" s="45"/>
      <c r="B675" s="45"/>
      <c r="C675" s="45"/>
      <c r="D675" s="230"/>
      <c r="E675" s="45"/>
      <c r="F675" s="45"/>
      <c r="G675" s="45"/>
      <c r="H675" s="45"/>
      <c r="I675" s="230"/>
      <c r="J675" s="45"/>
      <c r="K675" s="45"/>
      <c r="L675" s="45"/>
      <c r="M675" s="45"/>
      <c r="N675" s="230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>
      <c r="A676" s="45"/>
      <c r="B676" s="45"/>
      <c r="C676" s="45"/>
      <c r="D676" s="230"/>
      <c r="E676" s="45"/>
      <c r="F676" s="45"/>
      <c r="G676" s="45"/>
      <c r="H676" s="45"/>
      <c r="I676" s="230"/>
      <c r="J676" s="45"/>
      <c r="K676" s="45"/>
      <c r="L676" s="45"/>
      <c r="M676" s="45"/>
      <c r="N676" s="230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>
      <c r="A677" s="45"/>
      <c r="B677" s="45"/>
      <c r="C677" s="45"/>
      <c r="D677" s="230"/>
      <c r="E677" s="45"/>
      <c r="F677" s="45"/>
      <c r="G677" s="45"/>
      <c r="H677" s="45"/>
      <c r="I677" s="230"/>
      <c r="J677" s="45"/>
      <c r="K677" s="45"/>
      <c r="L677" s="45"/>
      <c r="M677" s="45"/>
      <c r="N677" s="230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>
      <c r="A678" s="45"/>
      <c r="B678" s="45"/>
      <c r="C678" s="45"/>
      <c r="D678" s="230"/>
      <c r="E678" s="45"/>
      <c r="F678" s="45"/>
      <c r="G678" s="45"/>
      <c r="H678" s="45"/>
      <c r="I678" s="230"/>
      <c r="J678" s="45"/>
      <c r="K678" s="45"/>
      <c r="L678" s="45"/>
      <c r="M678" s="45"/>
      <c r="N678" s="230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>
      <c r="A679" s="45"/>
      <c r="B679" s="45"/>
      <c r="C679" s="45"/>
      <c r="D679" s="230"/>
      <c r="E679" s="45"/>
      <c r="F679" s="45"/>
      <c r="G679" s="45"/>
      <c r="H679" s="45"/>
      <c r="I679" s="230"/>
      <c r="J679" s="45"/>
      <c r="K679" s="45"/>
      <c r="L679" s="45"/>
      <c r="M679" s="45"/>
      <c r="N679" s="230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>
      <c r="A680" s="45"/>
      <c r="B680" s="45"/>
      <c r="C680" s="45"/>
      <c r="D680" s="230"/>
      <c r="E680" s="45"/>
      <c r="F680" s="45"/>
      <c r="G680" s="45"/>
      <c r="H680" s="45"/>
      <c r="I680" s="230"/>
      <c r="J680" s="45"/>
      <c r="K680" s="45"/>
      <c r="L680" s="45"/>
      <c r="M680" s="45"/>
      <c r="N680" s="230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>
      <c r="A681" s="45"/>
      <c r="B681" s="45"/>
      <c r="C681" s="45"/>
      <c r="D681" s="230"/>
      <c r="E681" s="45"/>
      <c r="F681" s="45"/>
      <c r="G681" s="45"/>
      <c r="H681" s="45"/>
      <c r="I681" s="230"/>
      <c r="J681" s="45"/>
      <c r="K681" s="45"/>
      <c r="L681" s="45"/>
      <c r="M681" s="45"/>
      <c r="N681" s="230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>
      <c r="A682" s="45"/>
      <c r="B682" s="45"/>
      <c r="C682" s="45"/>
      <c r="D682" s="230"/>
      <c r="E682" s="45"/>
      <c r="F682" s="45"/>
      <c r="G682" s="45"/>
      <c r="H682" s="45"/>
      <c r="I682" s="230"/>
      <c r="J682" s="45"/>
      <c r="K682" s="45"/>
      <c r="L682" s="45"/>
      <c r="M682" s="45"/>
      <c r="N682" s="230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>
      <c r="A683" s="45"/>
      <c r="B683" s="45"/>
      <c r="C683" s="45"/>
      <c r="D683" s="230"/>
      <c r="E683" s="45"/>
      <c r="F683" s="45"/>
      <c r="G683" s="45"/>
      <c r="H683" s="45"/>
      <c r="I683" s="230"/>
      <c r="J683" s="45"/>
      <c r="K683" s="45"/>
      <c r="L683" s="45"/>
      <c r="M683" s="45"/>
      <c r="N683" s="230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>
      <c r="A684" s="45"/>
      <c r="B684" s="45"/>
      <c r="C684" s="45"/>
      <c r="D684" s="230"/>
      <c r="E684" s="45"/>
      <c r="F684" s="45"/>
      <c r="G684" s="45"/>
      <c r="H684" s="45"/>
      <c r="I684" s="230"/>
      <c r="J684" s="45"/>
      <c r="K684" s="45"/>
      <c r="L684" s="45"/>
      <c r="M684" s="45"/>
      <c r="N684" s="230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>
      <c r="A685" s="45"/>
      <c r="B685" s="45"/>
      <c r="C685" s="45"/>
      <c r="D685" s="230"/>
      <c r="E685" s="45"/>
      <c r="F685" s="45"/>
      <c r="G685" s="45"/>
      <c r="H685" s="45"/>
      <c r="I685" s="230"/>
      <c r="J685" s="45"/>
      <c r="K685" s="45"/>
      <c r="L685" s="45"/>
      <c r="M685" s="45"/>
      <c r="N685" s="230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>
      <c r="A686" s="45"/>
      <c r="B686" s="45"/>
      <c r="C686" s="45"/>
      <c r="D686" s="230"/>
      <c r="E686" s="45"/>
      <c r="F686" s="45"/>
      <c r="G686" s="45"/>
      <c r="H686" s="45"/>
      <c r="I686" s="230"/>
      <c r="J686" s="45"/>
      <c r="K686" s="45"/>
      <c r="L686" s="45"/>
      <c r="M686" s="45"/>
      <c r="N686" s="230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>
      <c r="A687" s="45"/>
      <c r="B687" s="45"/>
      <c r="C687" s="45"/>
      <c r="D687" s="230"/>
      <c r="E687" s="45"/>
      <c r="F687" s="45"/>
      <c r="G687" s="45"/>
      <c r="H687" s="45"/>
      <c r="I687" s="230"/>
      <c r="J687" s="45"/>
      <c r="K687" s="45"/>
      <c r="L687" s="45"/>
      <c r="M687" s="45"/>
      <c r="N687" s="230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>
      <c r="A688" s="45"/>
      <c r="B688" s="45"/>
      <c r="C688" s="45"/>
      <c r="D688" s="230"/>
      <c r="E688" s="45"/>
      <c r="F688" s="45"/>
      <c r="G688" s="45"/>
      <c r="H688" s="45"/>
      <c r="I688" s="230"/>
      <c r="J688" s="45"/>
      <c r="K688" s="45"/>
      <c r="L688" s="45"/>
      <c r="M688" s="45"/>
      <c r="N688" s="230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>
      <c r="A689" s="45"/>
      <c r="B689" s="45"/>
      <c r="C689" s="45"/>
      <c r="D689" s="230"/>
      <c r="E689" s="45"/>
      <c r="F689" s="45"/>
      <c r="G689" s="45"/>
      <c r="H689" s="45"/>
      <c r="I689" s="230"/>
      <c r="J689" s="45"/>
      <c r="K689" s="45"/>
      <c r="L689" s="45"/>
      <c r="M689" s="45"/>
      <c r="N689" s="230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>
      <c r="A690" s="45"/>
      <c r="B690" s="45"/>
      <c r="C690" s="45"/>
      <c r="D690" s="230"/>
      <c r="E690" s="45"/>
      <c r="F690" s="45"/>
      <c r="G690" s="45"/>
      <c r="H690" s="45"/>
      <c r="I690" s="230"/>
      <c r="J690" s="45"/>
      <c r="K690" s="45"/>
      <c r="L690" s="45"/>
      <c r="M690" s="45"/>
      <c r="N690" s="230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>
      <c r="A691" s="45"/>
      <c r="B691" s="45"/>
      <c r="C691" s="45"/>
      <c r="D691" s="230"/>
      <c r="E691" s="45"/>
      <c r="F691" s="45"/>
      <c r="G691" s="45"/>
      <c r="H691" s="45"/>
      <c r="I691" s="230"/>
      <c r="J691" s="45"/>
      <c r="K691" s="45"/>
      <c r="L691" s="45"/>
      <c r="M691" s="45"/>
      <c r="N691" s="230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>
      <c r="A692" s="45"/>
      <c r="B692" s="45"/>
      <c r="C692" s="45"/>
      <c r="D692" s="230"/>
      <c r="E692" s="45"/>
      <c r="F692" s="45"/>
      <c r="G692" s="45"/>
      <c r="H692" s="45"/>
      <c r="I692" s="230"/>
      <c r="J692" s="45"/>
      <c r="K692" s="45"/>
      <c r="L692" s="45"/>
      <c r="M692" s="45"/>
      <c r="N692" s="230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>
      <c r="A693" s="45"/>
      <c r="B693" s="45"/>
      <c r="C693" s="45"/>
      <c r="D693" s="230"/>
      <c r="E693" s="45"/>
      <c r="F693" s="45"/>
      <c r="G693" s="45"/>
      <c r="H693" s="45"/>
      <c r="I693" s="230"/>
      <c r="J693" s="45"/>
      <c r="K693" s="45"/>
      <c r="L693" s="45"/>
      <c r="M693" s="45"/>
      <c r="N693" s="230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>
      <c r="A694" s="45"/>
      <c r="B694" s="45"/>
      <c r="C694" s="45"/>
      <c r="D694" s="230"/>
      <c r="E694" s="45"/>
      <c r="F694" s="45"/>
      <c r="G694" s="45"/>
      <c r="H694" s="45"/>
      <c r="I694" s="230"/>
      <c r="J694" s="45"/>
      <c r="K694" s="45"/>
      <c r="L694" s="45"/>
      <c r="M694" s="45"/>
      <c r="N694" s="230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>
      <c r="A695" s="45"/>
      <c r="B695" s="45"/>
      <c r="C695" s="45"/>
      <c r="D695" s="230"/>
      <c r="E695" s="45"/>
      <c r="F695" s="45"/>
      <c r="G695" s="45"/>
      <c r="H695" s="45"/>
      <c r="I695" s="230"/>
      <c r="J695" s="45"/>
      <c r="K695" s="45"/>
      <c r="L695" s="45"/>
      <c r="M695" s="45"/>
      <c r="N695" s="230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>
      <c r="A696" s="45"/>
      <c r="B696" s="45"/>
      <c r="C696" s="45"/>
      <c r="D696" s="230"/>
      <c r="E696" s="45"/>
      <c r="F696" s="45"/>
      <c r="G696" s="45"/>
      <c r="H696" s="45"/>
      <c r="I696" s="230"/>
      <c r="J696" s="45"/>
      <c r="K696" s="45"/>
      <c r="L696" s="45"/>
      <c r="M696" s="45"/>
      <c r="N696" s="230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>
      <c r="A697" s="45"/>
      <c r="B697" s="45"/>
      <c r="C697" s="45"/>
      <c r="D697" s="230"/>
      <c r="E697" s="45"/>
      <c r="F697" s="45"/>
      <c r="G697" s="45"/>
      <c r="H697" s="45"/>
      <c r="I697" s="230"/>
      <c r="J697" s="45"/>
      <c r="K697" s="45"/>
      <c r="L697" s="45"/>
      <c r="M697" s="45"/>
      <c r="N697" s="230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>
      <c r="A698" s="45"/>
      <c r="B698" s="45"/>
      <c r="C698" s="45"/>
      <c r="D698" s="230"/>
      <c r="E698" s="45"/>
      <c r="F698" s="45"/>
      <c r="G698" s="45"/>
      <c r="H698" s="45"/>
      <c r="I698" s="230"/>
      <c r="J698" s="45"/>
      <c r="K698" s="45"/>
      <c r="L698" s="45"/>
      <c r="M698" s="45"/>
      <c r="N698" s="230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>
      <c r="A699" s="45"/>
      <c r="B699" s="45"/>
      <c r="C699" s="45"/>
      <c r="D699" s="230"/>
      <c r="E699" s="45"/>
      <c r="F699" s="45"/>
      <c r="G699" s="45"/>
      <c r="H699" s="45"/>
      <c r="I699" s="230"/>
      <c r="J699" s="45"/>
      <c r="K699" s="45"/>
      <c r="L699" s="45"/>
      <c r="M699" s="45"/>
      <c r="N699" s="230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>
      <c r="A700" s="45"/>
      <c r="B700" s="45"/>
      <c r="C700" s="45"/>
      <c r="D700" s="230"/>
      <c r="E700" s="45"/>
      <c r="F700" s="45"/>
      <c r="G700" s="45"/>
      <c r="H700" s="45"/>
      <c r="I700" s="230"/>
      <c r="J700" s="45"/>
      <c r="K700" s="45"/>
      <c r="L700" s="45"/>
      <c r="M700" s="45"/>
      <c r="N700" s="230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>
      <c r="A701" s="45"/>
      <c r="B701" s="45"/>
      <c r="C701" s="45"/>
      <c r="D701" s="230"/>
      <c r="E701" s="45"/>
      <c r="F701" s="45"/>
      <c r="G701" s="45"/>
      <c r="H701" s="45"/>
      <c r="I701" s="230"/>
      <c r="J701" s="45"/>
      <c r="K701" s="45"/>
      <c r="L701" s="45"/>
      <c r="M701" s="45"/>
      <c r="N701" s="230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>
      <c r="A702" s="45"/>
      <c r="B702" s="45"/>
      <c r="C702" s="45"/>
      <c r="D702" s="230"/>
      <c r="E702" s="45"/>
      <c r="F702" s="45"/>
      <c r="G702" s="45"/>
      <c r="H702" s="45"/>
      <c r="I702" s="230"/>
      <c r="J702" s="45"/>
      <c r="K702" s="45"/>
      <c r="L702" s="45"/>
      <c r="M702" s="45"/>
      <c r="N702" s="230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>
      <c r="A703" s="45"/>
      <c r="B703" s="45"/>
      <c r="C703" s="45"/>
      <c r="D703" s="230"/>
      <c r="E703" s="45"/>
      <c r="F703" s="45"/>
      <c r="G703" s="45"/>
      <c r="H703" s="45"/>
      <c r="I703" s="230"/>
      <c r="J703" s="45"/>
      <c r="K703" s="45"/>
      <c r="L703" s="45"/>
      <c r="M703" s="45"/>
      <c r="N703" s="230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>
      <c r="A704" s="45"/>
      <c r="B704" s="45"/>
      <c r="C704" s="45"/>
      <c r="D704" s="230"/>
      <c r="E704" s="45"/>
      <c r="F704" s="45"/>
      <c r="G704" s="45"/>
      <c r="H704" s="45"/>
      <c r="I704" s="230"/>
      <c r="J704" s="45"/>
      <c r="K704" s="45"/>
      <c r="L704" s="45"/>
      <c r="M704" s="45"/>
      <c r="N704" s="230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>
      <c r="A705" s="45"/>
      <c r="B705" s="45"/>
      <c r="C705" s="45"/>
      <c r="D705" s="230"/>
      <c r="E705" s="45"/>
      <c r="F705" s="45"/>
      <c r="G705" s="45"/>
      <c r="H705" s="45"/>
      <c r="I705" s="230"/>
      <c r="J705" s="45"/>
      <c r="K705" s="45"/>
      <c r="L705" s="45"/>
      <c r="M705" s="45"/>
      <c r="N705" s="230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>
      <c r="A706" s="45"/>
      <c r="B706" s="45"/>
      <c r="C706" s="45"/>
      <c r="D706" s="230"/>
      <c r="E706" s="45"/>
      <c r="F706" s="45"/>
      <c r="G706" s="45"/>
      <c r="H706" s="45"/>
      <c r="I706" s="230"/>
      <c r="J706" s="45"/>
      <c r="K706" s="45"/>
      <c r="L706" s="45"/>
      <c r="M706" s="45"/>
      <c r="N706" s="230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>
      <c r="A707" s="45"/>
      <c r="B707" s="45"/>
      <c r="C707" s="45"/>
      <c r="D707" s="230"/>
      <c r="E707" s="45"/>
      <c r="F707" s="45"/>
      <c r="G707" s="45"/>
      <c r="H707" s="45"/>
      <c r="I707" s="230"/>
      <c r="J707" s="45"/>
      <c r="K707" s="45"/>
      <c r="L707" s="45"/>
      <c r="M707" s="45"/>
      <c r="N707" s="230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>
      <c r="A708" s="45"/>
      <c r="B708" s="45"/>
      <c r="C708" s="45"/>
      <c r="D708" s="230"/>
      <c r="E708" s="45"/>
      <c r="F708" s="45"/>
      <c r="G708" s="45"/>
      <c r="H708" s="45"/>
      <c r="I708" s="230"/>
      <c r="J708" s="45"/>
      <c r="K708" s="45"/>
      <c r="L708" s="45"/>
      <c r="M708" s="45"/>
      <c r="N708" s="230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>
      <c r="A709" s="45"/>
      <c r="B709" s="45"/>
      <c r="C709" s="45"/>
      <c r="D709" s="230"/>
      <c r="E709" s="45"/>
      <c r="F709" s="45"/>
      <c r="G709" s="45"/>
      <c r="H709" s="45"/>
      <c r="I709" s="230"/>
      <c r="J709" s="45"/>
      <c r="K709" s="45"/>
      <c r="L709" s="45"/>
      <c r="M709" s="45"/>
      <c r="N709" s="230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>
      <c r="A710" s="45"/>
      <c r="B710" s="45"/>
      <c r="C710" s="45"/>
      <c r="D710" s="230"/>
      <c r="E710" s="45"/>
      <c r="F710" s="45"/>
      <c r="G710" s="45"/>
      <c r="H710" s="45"/>
      <c r="I710" s="230"/>
      <c r="J710" s="45"/>
      <c r="K710" s="45"/>
      <c r="L710" s="45"/>
      <c r="M710" s="45"/>
      <c r="N710" s="230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>
      <c r="A711" s="45"/>
      <c r="B711" s="45"/>
      <c r="C711" s="45"/>
      <c r="D711" s="230"/>
      <c r="E711" s="45"/>
      <c r="F711" s="45"/>
      <c r="G711" s="45"/>
      <c r="H711" s="45"/>
      <c r="I711" s="230"/>
      <c r="J711" s="45"/>
      <c r="K711" s="45"/>
      <c r="L711" s="45"/>
      <c r="M711" s="45"/>
      <c r="N711" s="230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>
      <c r="A712" s="45"/>
      <c r="B712" s="45"/>
      <c r="C712" s="45"/>
      <c r="D712" s="230"/>
      <c r="E712" s="45"/>
      <c r="F712" s="45"/>
      <c r="G712" s="45"/>
      <c r="H712" s="45"/>
      <c r="I712" s="230"/>
      <c r="J712" s="45"/>
      <c r="K712" s="45"/>
      <c r="L712" s="45"/>
      <c r="M712" s="45"/>
      <c r="N712" s="230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>
      <c r="A713" s="45"/>
      <c r="B713" s="45"/>
      <c r="C713" s="45"/>
      <c r="D713" s="230"/>
      <c r="E713" s="45"/>
      <c r="F713" s="45"/>
      <c r="G713" s="45"/>
      <c r="H713" s="45"/>
      <c r="I713" s="230"/>
      <c r="J713" s="45"/>
      <c r="K713" s="45"/>
      <c r="L713" s="45"/>
      <c r="M713" s="45"/>
      <c r="N713" s="230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>
      <c r="A714" s="45"/>
      <c r="B714" s="45"/>
      <c r="C714" s="45"/>
      <c r="D714" s="230"/>
      <c r="E714" s="45"/>
      <c r="F714" s="45"/>
      <c r="G714" s="45"/>
      <c r="H714" s="45"/>
      <c r="I714" s="230"/>
      <c r="J714" s="45"/>
      <c r="K714" s="45"/>
      <c r="L714" s="45"/>
      <c r="M714" s="45"/>
      <c r="N714" s="230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>
      <c r="A715" s="45"/>
      <c r="B715" s="45"/>
      <c r="C715" s="45"/>
      <c r="D715" s="230"/>
      <c r="E715" s="45"/>
      <c r="F715" s="45"/>
      <c r="G715" s="45"/>
      <c r="H715" s="45"/>
      <c r="I715" s="230"/>
      <c r="J715" s="45"/>
      <c r="K715" s="45"/>
      <c r="L715" s="45"/>
      <c r="M715" s="45"/>
      <c r="N715" s="230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>
      <c r="A716" s="45"/>
      <c r="B716" s="45"/>
      <c r="C716" s="45"/>
      <c r="D716" s="230"/>
      <c r="E716" s="45"/>
      <c r="F716" s="45"/>
      <c r="G716" s="45"/>
      <c r="H716" s="45"/>
      <c r="I716" s="230"/>
      <c r="J716" s="45"/>
      <c r="K716" s="45"/>
      <c r="L716" s="45"/>
      <c r="M716" s="45"/>
      <c r="N716" s="230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>
      <c r="A717" s="45"/>
      <c r="B717" s="45"/>
      <c r="C717" s="45"/>
      <c r="D717" s="230"/>
      <c r="E717" s="45"/>
      <c r="F717" s="45"/>
      <c r="G717" s="45"/>
      <c r="H717" s="45"/>
      <c r="I717" s="230"/>
      <c r="J717" s="45"/>
      <c r="K717" s="45"/>
      <c r="L717" s="45"/>
      <c r="M717" s="45"/>
      <c r="N717" s="230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>
      <c r="A718" s="45"/>
      <c r="B718" s="45"/>
      <c r="C718" s="45"/>
      <c r="D718" s="230"/>
      <c r="E718" s="45"/>
      <c r="F718" s="45"/>
      <c r="G718" s="45"/>
      <c r="H718" s="45"/>
      <c r="I718" s="230"/>
      <c r="J718" s="45"/>
      <c r="K718" s="45"/>
      <c r="L718" s="45"/>
      <c r="M718" s="45"/>
      <c r="N718" s="230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>
      <c r="A719" s="45"/>
      <c r="B719" s="45"/>
      <c r="C719" s="45"/>
      <c r="D719" s="230"/>
      <c r="E719" s="45"/>
      <c r="F719" s="45"/>
      <c r="G719" s="45"/>
      <c r="H719" s="45"/>
      <c r="I719" s="230"/>
      <c r="J719" s="45"/>
      <c r="K719" s="45"/>
      <c r="L719" s="45"/>
      <c r="M719" s="45"/>
      <c r="N719" s="230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>
      <c r="A720" s="45"/>
      <c r="B720" s="45"/>
      <c r="C720" s="45"/>
      <c r="D720" s="230"/>
      <c r="E720" s="45"/>
      <c r="F720" s="45"/>
      <c r="G720" s="45"/>
      <c r="H720" s="45"/>
      <c r="I720" s="230"/>
      <c r="J720" s="45"/>
      <c r="K720" s="45"/>
      <c r="L720" s="45"/>
      <c r="M720" s="45"/>
      <c r="N720" s="230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>
      <c r="A721" s="45"/>
      <c r="B721" s="45"/>
      <c r="C721" s="45"/>
      <c r="D721" s="230"/>
      <c r="E721" s="45"/>
      <c r="F721" s="45"/>
      <c r="G721" s="45"/>
      <c r="H721" s="45"/>
      <c r="I721" s="230"/>
      <c r="J721" s="45"/>
      <c r="K721" s="45"/>
      <c r="L721" s="45"/>
      <c r="M721" s="45"/>
      <c r="N721" s="230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>
      <c r="A722" s="45"/>
      <c r="B722" s="45"/>
      <c r="C722" s="45"/>
      <c r="D722" s="230"/>
      <c r="E722" s="45"/>
      <c r="F722" s="45"/>
      <c r="G722" s="45"/>
      <c r="H722" s="45"/>
      <c r="I722" s="230"/>
      <c r="J722" s="45"/>
      <c r="K722" s="45"/>
      <c r="L722" s="45"/>
      <c r="M722" s="45"/>
      <c r="N722" s="230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>
      <c r="A723" s="45"/>
      <c r="B723" s="45"/>
      <c r="C723" s="45"/>
      <c r="D723" s="230"/>
      <c r="E723" s="45"/>
      <c r="F723" s="45"/>
      <c r="G723" s="45"/>
      <c r="H723" s="45"/>
      <c r="I723" s="230"/>
      <c r="J723" s="45"/>
      <c r="K723" s="45"/>
      <c r="L723" s="45"/>
      <c r="M723" s="45"/>
      <c r="N723" s="230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>
      <c r="A724" s="45"/>
      <c r="B724" s="45"/>
      <c r="C724" s="45"/>
      <c r="D724" s="230"/>
      <c r="E724" s="45"/>
      <c r="F724" s="45"/>
      <c r="G724" s="45"/>
      <c r="H724" s="45"/>
      <c r="I724" s="230"/>
      <c r="J724" s="45"/>
      <c r="K724" s="45"/>
      <c r="L724" s="45"/>
      <c r="M724" s="45"/>
      <c r="N724" s="230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>
      <c r="A725" s="45"/>
      <c r="B725" s="45"/>
      <c r="C725" s="45"/>
      <c r="D725" s="230"/>
      <c r="E725" s="45"/>
      <c r="F725" s="45"/>
      <c r="G725" s="45"/>
      <c r="H725" s="45"/>
      <c r="I725" s="230"/>
      <c r="J725" s="45"/>
      <c r="K725" s="45"/>
      <c r="L725" s="45"/>
      <c r="M725" s="45"/>
      <c r="N725" s="230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>
      <c r="A726" s="45"/>
      <c r="B726" s="45"/>
      <c r="C726" s="45"/>
      <c r="D726" s="230"/>
      <c r="E726" s="45"/>
      <c r="F726" s="45"/>
      <c r="G726" s="45"/>
      <c r="H726" s="45"/>
      <c r="I726" s="230"/>
      <c r="J726" s="45"/>
      <c r="K726" s="45"/>
      <c r="L726" s="45"/>
      <c r="M726" s="45"/>
      <c r="N726" s="230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>
      <c r="A727" s="45"/>
      <c r="B727" s="45"/>
      <c r="C727" s="45"/>
      <c r="D727" s="230"/>
      <c r="E727" s="45"/>
      <c r="F727" s="45"/>
      <c r="G727" s="45"/>
      <c r="H727" s="45"/>
      <c r="I727" s="230"/>
      <c r="J727" s="45"/>
      <c r="K727" s="45"/>
      <c r="L727" s="45"/>
      <c r="M727" s="45"/>
      <c r="N727" s="230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>
      <c r="A728" s="45"/>
      <c r="B728" s="45"/>
      <c r="C728" s="45"/>
      <c r="D728" s="230"/>
      <c r="E728" s="45"/>
      <c r="F728" s="45"/>
      <c r="G728" s="45"/>
      <c r="H728" s="45"/>
      <c r="I728" s="230"/>
      <c r="J728" s="45"/>
      <c r="K728" s="45"/>
      <c r="L728" s="45"/>
      <c r="M728" s="45"/>
      <c r="N728" s="230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>
      <c r="A729" s="45"/>
      <c r="B729" s="45"/>
      <c r="C729" s="45"/>
      <c r="D729" s="230"/>
      <c r="E729" s="45"/>
      <c r="F729" s="45"/>
      <c r="G729" s="45"/>
      <c r="H729" s="45"/>
      <c r="I729" s="230"/>
      <c r="J729" s="45"/>
      <c r="K729" s="45"/>
      <c r="L729" s="45"/>
      <c r="M729" s="45"/>
      <c r="N729" s="230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>
      <c r="A730" s="45"/>
      <c r="B730" s="45"/>
      <c r="C730" s="45"/>
      <c r="D730" s="230"/>
      <c r="E730" s="45"/>
      <c r="F730" s="45"/>
      <c r="G730" s="45"/>
      <c r="H730" s="45"/>
      <c r="I730" s="230"/>
      <c r="J730" s="45"/>
      <c r="K730" s="45"/>
      <c r="L730" s="45"/>
      <c r="M730" s="45"/>
      <c r="N730" s="230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>
      <c r="A731" s="45"/>
      <c r="B731" s="45"/>
      <c r="C731" s="45"/>
      <c r="D731" s="230"/>
      <c r="E731" s="45"/>
      <c r="F731" s="45"/>
      <c r="G731" s="45"/>
      <c r="H731" s="45"/>
      <c r="I731" s="230"/>
      <c r="J731" s="45"/>
      <c r="K731" s="45"/>
      <c r="L731" s="45"/>
      <c r="M731" s="45"/>
      <c r="N731" s="230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>
      <c r="A732" s="45"/>
      <c r="B732" s="45"/>
      <c r="C732" s="45"/>
      <c r="D732" s="230"/>
      <c r="E732" s="45"/>
      <c r="F732" s="45"/>
      <c r="G732" s="45"/>
      <c r="H732" s="45"/>
      <c r="I732" s="230"/>
      <c r="J732" s="45"/>
      <c r="K732" s="45"/>
      <c r="L732" s="45"/>
      <c r="M732" s="45"/>
      <c r="N732" s="230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>
      <c r="A733" s="45"/>
      <c r="B733" s="45"/>
      <c r="C733" s="45"/>
      <c r="D733" s="230"/>
      <c r="E733" s="45"/>
      <c r="F733" s="45"/>
      <c r="G733" s="45"/>
      <c r="H733" s="45"/>
      <c r="I733" s="230"/>
      <c r="J733" s="45"/>
      <c r="K733" s="45"/>
      <c r="L733" s="45"/>
      <c r="M733" s="45"/>
      <c r="N733" s="230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>
      <c r="A734" s="45"/>
      <c r="B734" s="45"/>
      <c r="C734" s="45"/>
      <c r="D734" s="230"/>
      <c r="E734" s="45"/>
      <c r="F734" s="45"/>
      <c r="G734" s="45"/>
      <c r="H734" s="45"/>
      <c r="I734" s="230"/>
      <c r="J734" s="45"/>
      <c r="K734" s="45"/>
      <c r="L734" s="45"/>
      <c r="M734" s="45"/>
      <c r="N734" s="230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>
      <c r="A735" s="45"/>
      <c r="B735" s="45"/>
      <c r="C735" s="45"/>
      <c r="D735" s="230"/>
      <c r="E735" s="45"/>
      <c r="F735" s="45"/>
      <c r="G735" s="45"/>
      <c r="H735" s="45"/>
      <c r="I735" s="230"/>
      <c r="J735" s="45"/>
      <c r="K735" s="45"/>
      <c r="L735" s="45"/>
      <c r="M735" s="45"/>
      <c r="N735" s="230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>
      <c r="A736" s="45"/>
      <c r="B736" s="45"/>
      <c r="C736" s="45"/>
      <c r="D736" s="230"/>
      <c r="E736" s="45"/>
      <c r="F736" s="45"/>
      <c r="G736" s="45"/>
      <c r="H736" s="45"/>
      <c r="I736" s="230"/>
      <c r="J736" s="45"/>
      <c r="K736" s="45"/>
      <c r="L736" s="45"/>
      <c r="M736" s="45"/>
      <c r="N736" s="230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>
      <c r="A737" s="45"/>
      <c r="B737" s="45"/>
      <c r="C737" s="45"/>
      <c r="D737" s="230"/>
      <c r="E737" s="45"/>
      <c r="F737" s="45"/>
      <c r="G737" s="45"/>
      <c r="H737" s="45"/>
      <c r="I737" s="230"/>
      <c r="J737" s="45"/>
      <c r="K737" s="45"/>
      <c r="L737" s="45"/>
      <c r="M737" s="45"/>
      <c r="N737" s="230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>
      <c r="A738" s="45"/>
      <c r="B738" s="45"/>
      <c r="C738" s="45"/>
      <c r="D738" s="230"/>
      <c r="E738" s="45"/>
      <c r="F738" s="45"/>
      <c r="G738" s="45"/>
      <c r="H738" s="45"/>
      <c r="I738" s="230"/>
      <c r="J738" s="45"/>
      <c r="K738" s="45"/>
      <c r="L738" s="45"/>
      <c r="M738" s="45"/>
      <c r="N738" s="230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>
      <c r="A739" s="45"/>
      <c r="B739" s="45"/>
      <c r="C739" s="45"/>
      <c r="D739" s="230"/>
      <c r="E739" s="45"/>
      <c r="F739" s="45"/>
      <c r="G739" s="45"/>
      <c r="H739" s="45"/>
      <c r="I739" s="230"/>
      <c r="J739" s="45"/>
      <c r="K739" s="45"/>
      <c r="L739" s="45"/>
      <c r="M739" s="45"/>
      <c r="N739" s="230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>
      <c r="A740" s="45"/>
      <c r="B740" s="45"/>
      <c r="C740" s="45"/>
      <c r="D740" s="230"/>
      <c r="E740" s="45"/>
      <c r="F740" s="45"/>
      <c r="G740" s="45"/>
      <c r="H740" s="45"/>
      <c r="I740" s="230"/>
      <c r="J740" s="45"/>
      <c r="K740" s="45"/>
      <c r="L740" s="45"/>
      <c r="M740" s="45"/>
      <c r="N740" s="230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>
      <c r="A741" s="45"/>
      <c r="B741" s="45"/>
      <c r="C741" s="45"/>
      <c r="D741" s="230"/>
      <c r="E741" s="45"/>
      <c r="F741" s="45"/>
      <c r="G741" s="45"/>
      <c r="H741" s="45"/>
      <c r="I741" s="230"/>
      <c r="J741" s="45"/>
      <c r="K741" s="45"/>
      <c r="L741" s="45"/>
      <c r="M741" s="45"/>
      <c r="N741" s="230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>
      <c r="A742" s="45"/>
      <c r="B742" s="45"/>
      <c r="C742" s="45"/>
      <c r="D742" s="230"/>
      <c r="E742" s="45"/>
      <c r="F742" s="45"/>
      <c r="G742" s="45"/>
      <c r="H742" s="45"/>
      <c r="I742" s="230"/>
      <c r="J742" s="45"/>
      <c r="K742" s="45"/>
      <c r="L742" s="45"/>
      <c r="M742" s="45"/>
      <c r="N742" s="230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>
      <c r="A743" s="45"/>
      <c r="B743" s="45"/>
      <c r="C743" s="45"/>
      <c r="D743" s="230"/>
      <c r="E743" s="45"/>
      <c r="F743" s="45"/>
      <c r="G743" s="45"/>
      <c r="H743" s="45"/>
      <c r="I743" s="230"/>
      <c r="J743" s="45"/>
      <c r="K743" s="45"/>
      <c r="L743" s="45"/>
      <c r="M743" s="45"/>
      <c r="N743" s="230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>
      <c r="A744" s="45"/>
      <c r="B744" s="45"/>
      <c r="C744" s="45"/>
      <c r="D744" s="230"/>
      <c r="E744" s="45"/>
      <c r="F744" s="45"/>
      <c r="G744" s="45"/>
      <c r="H744" s="45"/>
      <c r="I744" s="230"/>
      <c r="J744" s="45"/>
      <c r="K744" s="45"/>
      <c r="L744" s="45"/>
      <c r="M744" s="45"/>
      <c r="N744" s="230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>
      <c r="A745" s="45"/>
      <c r="B745" s="45"/>
      <c r="C745" s="45"/>
      <c r="D745" s="230"/>
      <c r="E745" s="45"/>
      <c r="F745" s="45"/>
      <c r="G745" s="45"/>
      <c r="H745" s="45"/>
      <c r="I745" s="230"/>
      <c r="J745" s="45"/>
      <c r="K745" s="45"/>
      <c r="L745" s="45"/>
      <c r="M745" s="45"/>
      <c r="N745" s="230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>
      <c r="A746" s="45"/>
      <c r="B746" s="45"/>
      <c r="C746" s="45"/>
      <c r="D746" s="230"/>
      <c r="E746" s="45"/>
      <c r="F746" s="45"/>
      <c r="G746" s="45"/>
      <c r="H746" s="45"/>
      <c r="I746" s="230"/>
      <c r="J746" s="45"/>
      <c r="K746" s="45"/>
      <c r="L746" s="45"/>
      <c r="M746" s="45"/>
      <c r="N746" s="230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>
      <c r="A747" s="45"/>
      <c r="B747" s="45"/>
      <c r="C747" s="45"/>
      <c r="D747" s="230"/>
      <c r="E747" s="45"/>
      <c r="F747" s="45"/>
      <c r="G747" s="45"/>
      <c r="H747" s="45"/>
      <c r="I747" s="230"/>
      <c r="J747" s="45"/>
      <c r="K747" s="45"/>
      <c r="L747" s="45"/>
      <c r="M747" s="45"/>
      <c r="N747" s="230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>
      <c r="A748" s="45"/>
      <c r="B748" s="45"/>
      <c r="C748" s="45"/>
      <c r="D748" s="230"/>
      <c r="E748" s="45"/>
      <c r="F748" s="45"/>
      <c r="G748" s="45"/>
      <c r="H748" s="45"/>
      <c r="I748" s="230"/>
      <c r="J748" s="45"/>
      <c r="K748" s="45"/>
      <c r="L748" s="45"/>
      <c r="M748" s="45"/>
      <c r="N748" s="230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>
      <c r="A749" s="45"/>
      <c r="B749" s="45"/>
      <c r="C749" s="45"/>
      <c r="D749" s="230"/>
      <c r="E749" s="45"/>
      <c r="F749" s="45"/>
      <c r="G749" s="45"/>
      <c r="H749" s="45"/>
      <c r="I749" s="230"/>
      <c r="J749" s="45"/>
      <c r="K749" s="45"/>
      <c r="L749" s="45"/>
      <c r="M749" s="45"/>
      <c r="N749" s="230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>
      <c r="A750" s="45"/>
      <c r="B750" s="45"/>
      <c r="C750" s="45"/>
      <c r="D750" s="230"/>
      <c r="E750" s="45"/>
      <c r="F750" s="45"/>
      <c r="G750" s="45"/>
      <c r="H750" s="45"/>
      <c r="I750" s="230"/>
      <c r="J750" s="45"/>
      <c r="K750" s="45"/>
      <c r="L750" s="45"/>
      <c r="M750" s="45"/>
      <c r="N750" s="230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>
      <c r="A751" s="45"/>
      <c r="B751" s="45"/>
      <c r="C751" s="45"/>
      <c r="D751" s="230"/>
      <c r="E751" s="45"/>
      <c r="F751" s="45"/>
      <c r="G751" s="45"/>
      <c r="H751" s="45"/>
      <c r="I751" s="230"/>
      <c r="J751" s="45"/>
      <c r="K751" s="45"/>
      <c r="L751" s="45"/>
      <c r="M751" s="45"/>
      <c r="N751" s="230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>
      <c r="A752" s="45"/>
      <c r="B752" s="45"/>
      <c r="C752" s="45"/>
      <c r="D752" s="230"/>
      <c r="E752" s="45"/>
      <c r="F752" s="45"/>
      <c r="G752" s="45"/>
      <c r="H752" s="45"/>
      <c r="I752" s="230"/>
      <c r="J752" s="45"/>
      <c r="K752" s="45"/>
      <c r="L752" s="45"/>
      <c r="M752" s="45"/>
      <c r="N752" s="230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>
      <c r="A753" s="45"/>
      <c r="B753" s="45"/>
      <c r="C753" s="45"/>
      <c r="D753" s="230"/>
      <c r="E753" s="45"/>
      <c r="F753" s="45"/>
      <c r="G753" s="45"/>
      <c r="H753" s="45"/>
      <c r="I753" s="230"/>
      <c r="J753" s="45"/>
      <c r="K753" s="45"/>
      <c r="L753" s="45"/>
      <c r="M753" s="45"/>
      <c r="N753" s="230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>
      <c r="A754" s="45"/>
      <c r="B754" s="45"/>
      <c r="C754" s="45"/>
      <c r="D754" s="230"/>
      <c r="E754" s="45"/>
      <c r="F754" s="45"/>
      <c r="G754" s="45"/>
      <c r="H754" s="45"/>
      <c r="I754" s="230"/>
      <c r="J754" s="45"/>
      <c r="K754" s="45"/>
      <c r="L754" s="45"/>
      <c r="M754" s="45"/>
      <c r="N754" s="230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>
      <c r="A755" s="45"/>
      <c r="B755" s="45"/>
      <c r="C755" s="45"/>
      <c r="D755" s="230"/>
      <c r="E755" s="45"/>
      <c r="F755" s="45"/>
      <c r="G755" s="45"/>
      <c r="H755" s="45"/>
      <c r="I755" s="230"/>
      <c r="J755" s="45"/>
      <c r="K755" s="45"/>
      <c r="L755" s="45"/>
      <c r="M755" s="45"/>
      <c r="N755" s="230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>
      <c r="A756" s="45"/>
      <c r="B756" s="45"/>
      <c r="C756" s="45"/>
      <c r="D756" s="230"/>
      <c r="E756" s="45"/>
      <c r="F756" s="45"/>
      <c r="G756" s="45"/>
      <c r="H756" s="45"/>
      <c r="I756" s="230"/>
      <c r="J756" s="45"/>
      <c r="K756" s="45"/>
      <c r="L756" s="45"/>
      <c r="M756" s="45"/>
      <c r="N756" s="230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>
      <c r="A757" s="45"/>
      <c r="B757" s="45"/>
      <c r="C757" s="45"/>
      <c r="D757" s="230"/>
      <c r="E757" s="45"/>
      <c r="F757" s="45"/>
      <c r="G757" s="45"/>
      <c r="H757" s="45"/>
      <c r="I757" s="230"/>
      <c r="J757" s="45"/>
      <c r="K757" s="45"/>
      <c r="L757" s="45"/>
      <c r="M757" s="45"/>
      <c r="N757" s="230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>
      <c r="A758" s="45"/>
      <c r="B758" s="45"/>
      <c r="C758" s="45"/>
      <c r="D758" s="230"/>
      <c r="E758" s="45"/>
      <c r="F758" s="45"/>
      <c r="G758" s="45"/>
      <c r="H758" s="45"/>
      <c r="I758" s="230"/>
      <c r="J758" s="45"/>
      <c r="K758" s="45"/>
      <c r="L758" s="45"/>
      <c r="M758" s="45"/>
      <c r="N758" s="230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>
      <c r="A759" s="45"/>
      <c r="B759" s="45"/>
      <c r="C759" s="45"/>
      <c r="D759" s="230"/>
      <c r="E759" s="45"/>
      <c r="F759" s="45"/>
      <c r="G759" s="45"/>
      <c r="H759" s="45"/>
      <c r="I759" s="230"/>
      <c r="J759" s="45"/>
      <c r="K759" s="45"/>
      <c r="L759" s="45"/>
      <c r="M759" s="45"/>
      <c r="N759" s="230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>
      <c r="A760" s="45"/>
      <c r="B760" s="45"/>
      <c r="C760" s="45"/>
      <c r="D760" s="230"/>
      <c r="E760" s="45"/>
      <c r="F760" s="45"/>
      <c r="G760" s="45"/>
      <c r="H760" s="45"/>
      <c r="I760" s="230"/>
      <c r="J760" s="45"/>
      <c r="K760" s="45"/>
      <c r="L760" s="45"/>
      <c r="M760" s="45"/>
      <c r="N760" s="230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>
      <c r="A761" s="45"/>
      <c r="B761" s="45"/>
      <c r="C761" s="45"/>
      <c r="D761" s="230"/>
      <c r="E761" s="45"/>
      <c r="F761" s="45"/>
      <c r="G761" s="45"/>
      <c r="H761" s="45"/>
      <c r="I761" s="230"/>
      <c r="J761" s="45"/>
      <c r="K761" s="45"/>
      <c r="L761" s="45"/>
      <c r="M761" s="45"/>
      <c r="N761" s="230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>
      <c r="A762" s="45"/>
      <c r="B762" s="45"/>
      <c r="C762" s="45"/>
      <c r="D762" s="230"/>
      <c r="E762" s="45"/>
      <c r="F762" s="45"/>
      <c r="G762" s="45"/>
      <c r="H762" s="45"/>
      <c r="I762" s="230"/>
      <c r="J762" s="45"/>
      <c r="K762" s="45"/>
      <c r="L762" s="45"/>
      <c r="M762" s="45"/>
      <c r="N762" s="230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>
      <c r="A763" s="45"/>
      <c r="B763" s="45"/>
      <c r="C763" s="45"/>
      <c r="D763" s="230"/>
      <c r="E763" s="45"/>
      <c r="F763" s="45"/>
      <c r="G763" s="45"/>
      <c r="H763" s="45"/>
      <c r="I763" s="230"/>
      <c r="J763" s="45"/>
      <c r="K763" s="45"/>
      <c r="L763" s="45"/>
      <c r="M763" s="45"/>
      <c r="N763" s="230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>
      <c r="A764" s="45"/>
      <c r="B764" s="45"/>
      <c r="C764" s="45"/>
      <c r="D764" s="230"/>
      <c r="E764" s="45"/>
      <c r="F764" s="45"/>
      <c r="G764" s="45"/>
      <c r="H764" s="45"/>
      <c r="I764" s="230"/>
      <c r="J764" s="45"/>
      <c r="K764" s="45"/>
      <c r="L764" s="45"/>
      <c r="M764" s="45"/>
      <c r="N764" s="230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>
      <c r="A765" s="45"/>
      <c r="B765" s="45"/>
      <c r="C765" s="45"/>
      <c r="D765" s="230"/>
      <c r="E765" s="45"/>
      <c r="F765" s="45"/>
      <c r="G765" s="45"/>
      <c r="H765" s="45"/>
      <c r="I765" s="230"/>
      <c r="J765" s="45"/>
      <c r="K765" s="45"/>
      <c r="L765" s="45"/>
      <c r="M765" s="45"/>
      <c r="N765" s="230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>
      <c r="A766" s="45"/>
      <c r="B766" s="45"/>
      <c r="C766" s="45"/>
      <c r="D766" s="230"/>
      <c r="E766" s="45"/>
      <c r="F766" s="45"/>
      <c r="G766" s="45"/>
      <c r="H766" s="45"/>
      <c r="I766" s="230"/>
      <c r="J766" s="45"/>
      <c r="K766" s="45"/>
      <c r="L766" s="45"/>
      <c r="M766" s="45"/>
      <c r="N766" s="230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>
      <c r="A767" s="45"/>
      <c r="B767" s="45"/>
      <c r="C767" s="45"/>
      <c r="D767" s="230"/>
      <c r="E767" s="45"/>
      <c r="F767" s="45"/>
      <c r="G767" s="45"/>
      <c r="H767" s="45"/>
      <c r="I767" s="230"/>
      <c r="J767" s="45"/>
      <c r="K767" s="45"/>
      <c r="L767" s="45"/>
      <c r="M767" s="45"/>
      <c r="N767" s="230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>
      <c r="A768" s="45"/>
      <c r="B768" s="45"/>
      <c r="C768" s="45"/>
      <c r="D768" s="230"/>
      <c r="E768" s="45"/>
      <c r="F768" s="45"/>
      <c r="G768" s="45"/>
      <c r="H768" s="45"/>
      <c r="I768" s="230"/>
      <c r="J768" s="45"/>
      <c r="K768" s="45"/>
      <c r="L768" s="45"/>
      <c r="M768" s="45"/>
      <c r="N768" s="230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>
      <c r="A769" s="45"/>
      <c r="B769" s="45"/>
      <c r="C769" s="45"/>
      <c r="D769" s="230"/>
      <c r="E769" s="45"/>
      <c r="F769" s="45"/>
      <c r="G769" s="45"/>
      <c r="H769" s="45"/>
      <c r="I769" s="230"/>
      <c r="J769" s="45"/>
      <c r="K769" s="45"/>
      <c r="L769" s="45"/>
      <c r="M769" s="45"/>
      <c r="N769" s="230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>
      <c r="A770" s="45"/>
      <c r="B770" s="45"/>
      <c r="C770" s="45"/>
      <c r="D770" s="230"/>
      <c r="E770" s="45"/>
      <c r="F770" s="45"/>
      <c r="G770" s="45"/>
      <c r="H770" s="45"/>
      <c r="I770" s="230"/>
      <c r="J770" s="45"/>
      <c r="K770" s="45"/>
      <c r="L770" s="45"/>
      <c r="M770" s="45"/>
      <c r="N770" s="230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>
      <c r="A771" s="45"/>
      <c r="B771" s="45"/>
      <c r="C771" s="45"/>
      <c r="D771" s="230"/>
      <c r="E771" s="45"/>
      <c r="F771" s="45"/>
      <c r="G771" s="45"/>
      <c r="H771" s="45"/>
      <c r="I771" s="230"/>
      <c r="J771" s="45"/>
      <c r="K771" s="45"/>
      <c r="L771" s="45"/>
      <c r="M771" s="45"/>
      <c r="N771" s="230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>
      <c r="A772" s="45"/>
      <c r="B772" s="45"/>
      <c r="C772" s="45"/>
      <c r="D772" s="230"/>
      <c r="E772" s="45"/>
      <c r="F772" s="45"/>
      <c r="G772" s="45"/>
      <c r="H772" s="45"/>
      <c r="I772" s="230"/>
      <c r="J772" s="45"/>
      <c r="K772" s="45"/>
      <c r="L772" s="45"/>
      <c r="M772" s="45"/>
      <c r="N772" s="230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>
      <c r="A773" s="45"/>
      <c r="B773" s="45"/>
      <c r="C773" s="45"/>
      <c r="D773" s="230"/>
      <c r="E773" s="45"/>
      <c r="F773" s="45"/>
      <c r="G773" s="45"/>
      <c r="H773" s="45"/>
      <c r="I773" s="230"/>
      <c r="J773" s="45"/>
      <c r="K773" s="45"/>
      <c r="L773" s="45"/>
      <c r="M773" s="45"/>
      <c r="N773" s="230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>
      <c r="A774" s="45"/>
      <c r="B774" s="45"/>
      <c r="C774" s="45"/>
      <c r="D774" s="230"/>
      <c r="E774" s="45"/>
      <c r="F774" s="45"/>
      <c r="G774" s="45"/>
      <c r="H774" s="45"/>
      <c r="I774" s="230"/>
      <c r="J774" s="45"/>
      <c r="K774" s="45"/>
      <c r="L774" s="45"/>
      <c r="M774" s="45"/>
      <c r="N774" s="230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>
      <c r="A775" s="45"/>
      <c r="B775" s="45"/>
      <c r="C775" s="45"/>
      <c r="D775" s="230"/>
      <c r="E775" s="45"/>
      <c r="F775" s="45"/>
      <c r="G775" s="45"/>
      <c r="H775" s="45"/>
      <c r="I775" s="230"/>
      <c r="J775" s="45"/>
      <c r="K775" s="45"/>
      <c r="L775" s="45"/>
      <c r="M775" s="45"/>
      <c r="N775" s="230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>
      <c r="A776" s="45"/>
      <c r="B776" s="45"/>
      <c r="C776" s="45"/>
      <c r="D776" s="230"/>
      <c r="E776" s="45"/>
      <c r="F776" s="45"/>
      <c r="G776" s="45"/>
      <c r="H776" s="45"/>
      <c r="I776" s="230"/>
      <c r="J776" s="45"/>
      <c r="K776" s="45"/>
      <c r="L776" s="45"/>
      <c r="M776" s="45"/>
      <c r="N776" s="230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>
      <c r="A777" s="45"/>
      <c r="B777" s="45"/>
      <c r="C777" s="45"/>
      <c r="D777" s="230"/>
      <c r="E777" s="45"/>
      <c r="F777" s="45"/>
      <c r="G777" s="45"/>
      <c r="H777" s="45"/>
      <c r="I777" s="230"/>
      <c r="J777" s="45"/>
      <c r="K777" s="45"/>
      <c r="L777" s="45"/>
      <c r="M777" s="45"/>
      <c r="N777" s="230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>
      <c r="A778" s="45"/>
      <c r="B778" s="45"/>
      <c r="C778" s="45"/>
      <c r="D778" s="230"/>
      <c r="E778" s="45"/>
      <c r="F778" s="45"/>
      <c r="G778" s="45"/>
      <c r="H778" s="45"/>
      <c r="I778" s="230"/>
      <c r="J778" s="45"/>
      <c r="K778" s="45"/>
      <c r="L778" s="45"/>
      <c r="M778" s="45"/>
      <c r="N778" s="230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>
      <c r="A779" s="45"/>
      <c r="B779" s="45"/>
      <c r="C779" s="45"/>
      <c r="D779" s="230"/>
      <c r="E779" s="45"/>
      <c r="F779" s="45"/>
      <c r="G779" s="45"/>
      <c r="H779" s="45"/>
      <c r="I779" s="230"/>
      <c r="J779" s="45"/>
      <c r="K779" s="45"/>
      <c r="L779" s="45"/>
      <c r="M779" s="45"/>
      <c r="N779" s="230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>
      <c r="A780" s="45"/>
      <c r="B780" s="45"/>
      <c r="C780" s="45"/>
      <c r="D780" s="230"/>
      <c r="E780" s="45"/>
      <c r="F780" s="45"/>
      <c r="G780" s="45"/>
      <c r="H780" s="45"/>
      <c r="I780" s="230"/>
      <c r="J780" s="45"/>
      <c r="K780" s="45"/>
      <c r="L780" s="45"/>
      <c r="M780" s="45"/>
      <c r="N780" s="230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>
      <c r="A781" s="45"/>
      <c r="B781" s="45"/>
      <c r="C781" s="45"/>
      <c r="D781" s="230"/>
      <c r="E781" s="45"/>
      <c r="F781" s="45"/>
      <c r="G781" s="45"/>
      <c r="H781" s="45"/>
      <c r="I781" s="230"/>
      <c r="J781" s="45"/>
      <c r="K781" s="45"/>
      <c r="L781" s="45"/>
      <c r="M781" s="45"/>
      <c r="N781" s="230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>
      <c r="A782" s="45"/>
      <c r="B782" s="45"/>
      <c r="C782" s="45"/>
      <c r="D782" s="230"/>
      <c r="E782" s="45"/>
      <c r="F782" s="45"/>
      <c r="G782" s="45"/>
      <c r="H782" s="45"/>
      <c r="I782" s="230"/>
      <c r="J782" s="45"/>
      <c r="K782" s="45"/>
      <c r="L782" s="45"/>
      <c r="M782" s="45"/>
      <c r="N782" s="230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>
      <c r="A783" s="45"/>
      <c r="B783" s="45"/>
      <c r="C783" s="45"/>
      <c r="D783" s="230"/>
      <c r="E783" s="45"/>
      <c r="F783" s="45"/>
      <c r="G783" s="45"/>
      <c r="H783" s="45"/>
      <c r="I783" s="230"/>
      <c r="J783" s="45"/>
      <c r="K783" s="45"/>
      <c r="L783" s="45"/>
      <c r="M783" s="45"/>
      <c r="N783" s="230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>
      <c r="A784" s="45"/>
      <c r="B784" s="45"/>
      <c r="C784" s="45"/>
      <c r="D784" s="230"/>
      <c r="E784" s="45"/>
      <c r="F784" s="45"/>
      <c r="G784" s="45"/>
      <c r="H784" s="45"/>
      <c r="I784" s="230"/>
      <c r="J784" s="45"/>
      <c r="K784" s="45"/>
      <c r="L784" s="45"/>
      <c r="M784" s="45"/>
      <c r="N784" s="230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>
      <c r="A785" s="45"/>
      <c r="B785" s="45"/>
      <c r="C785" s="45"/>
      <c r="D785" s="230"/>
      <c r="E785" s="45"/>
      <c r="F785" s="45"/>
      <c r="G785" s="45"/>
      <c r="H785" s="45"/>
      <c r="I785" s="230"/>
      <c r="J785" s="45"/>
      <c r="K785" s="45"/>
      <c r="L785" s="45"/>
      <c r="M785" s="45"/>
      <c r="N785" s="230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>
      <c r="A786" s="45"/>
      <c r="B786" s="45"/>
      <c r="C786" s="45"/>
      <c r="D786" s="230"/>
      <c r="E786" s="45"/>
      <c r="F786" s="45"/>
      <c r="G786" s="45"/>
      <c r="H786" s="45"/>
      <c r="I786" s="230"/>
      <c r="J786" s="45"/>
      <c r="K786" s="45"/>
      <c r="L786" s="45"/>
      <c r="M786" s="45"/>
      <c r="N786" s="230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>
      <c r="A787" s="45"/>
      <c r="B787" s="45"/>
      <c r="C787" s="45"/>
      <c r="D787" s="230"/>
      <c r="E787" s="45"/>
      <c r="F787" s="45"/>
      <c r="G787" s="45"/>
      <c r="H787" s="45"/>
      <c r="I787" s="230"/>
      <c r="J787" s="45"/>
      <c r="K787" s="45"/>
      <c r="L787" s="45"/>
      <c r="M787" s="45"/>
      <c r="N787" s="230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>
      <c r="A788" s="45"/>
      <c r="B788" s="45"/>
      <c r="C788" s="45"/>
      <c r="D788" s="230"/>
      <c r="E788" s="45"/>
      <c r="F788" s="45"/>
      <c r="G788" s="45"/>
      <c r="H788" s="45"/>
      <c r="I788" s="230"/>
      <c r="J788" s="45"/>
      <c r="K788" s="45"/>
      <c r="L788" s="45"/>
      <c r="M788" s="45"/>
      <c r="N788" s="230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>
      <c r="A789" s="45"/>
      <c r="B789" s="45"/>
      <c r="C789" s="45"/>
      <c r="D789" s="230"/>
      <c r="E789" s="45"/>
      <c r="F789" s="45"/>
      <c r="G789" s="45"/>
      <c r="H789" s="45"/>
      <c r="I789" s="230"/>
      <c r="J789" s="45"/>
      <c r="K789" s="45"/>
      <c r="L789" s="45"/>
      <c r="M789" s="45"/>
      <c r="N789" s="230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>
      <c r="A790" s="45"/>
      <c r="B790" s="45"/>
      <c r="C790" s="45"/>
      <c r="D790" s="230"/>
      <c r="E790" s="45"/>
      <c r="F790" s="45"/>
      <c r="G790" s="45"/>
      <c r="H790" s="45"/>
      <c r="I790" s="230"/>
      <c r="J790" s="45"/>
      <c r="K790" s="45"/>
      <c r="L790" s="45"/>
      <c r="M790" s="45"/>
      <c r="N790" s="230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>
      <c r="A791" s="45"/>
      <c r="B791" s="45"/>
      <c r="C791" s="45"/>
      <c r="D791" s="230"/>
      <c r="E791" s="45"/>
      <c r="F791" s="45"/>
      <c r="G791" s="45"/>
      <c r="H791" s="45"/>
      <c r="I791" s="230"/>
      <c r="J791" s="45"/>
      <c r="K791" s="45"/>
      <c r="L791" s="45"/>
      <c r="M791" s="45"/>
      <c r="N791" s="230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>
      <c r="A792" s="45"/>
      <c r="B792" s="45"/>
      <c r="C792" s="45"/>
      <c r="D792" s="230"/>
      <c r="E792" s="45"/>
      <c r="F792" s="45"/>
      <c r="G792" s="45"/>
      <c r="H792" s="45"/>
      <c r="I792" s="230"/>
      <c r="J792" s="45"/>
      <c r="K792" s="45"/>
      <c r="L792" s="45"/>
      <c r="M792" s="45"/>
      <c r="N792" s="230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>
      <c r="A793" s="45"/>
      <c r="B793" s="45"/>
      <c r="C793" s="45"/>
      <c r="D793" s="230"/>
      <c r="E793" s="45"/>
      <c r="F793" s="45"/>
      <c r="G793" s="45"/>
      <c r="H793" s="45"/>
      <c r="I793" s="230"/>
      <c r="J793" s="45"/>
      <c r="K793" s="45"/>
      <c r="L793" s="45"/>
      <c r="M793" s="45"/>
      <c r="N793" s="230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>
      <c r="A794" s="45"/>
      <c r="B794" s="45"/>
      <c r="C794" s="45"/>
      <c r="D794" s="230"/>
      <c r="E794" s="45"/>
      <c r="F794" s="45"/>
      <c r="G794" s="45"/>
      <c r="H794" s="45"/>
      <c r="I794" s="230"/>
      <c r="J794" s="45"/>
      <c r="K794" s="45"/>
      <c r="L794" s="45"/>
      <c r="M794" s="45"/>
      <c r="N794" s="230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>
      <c r="A795" s="45"/>
      <c r="B795" s="45"/>
      <c r="C795" s="45"/>
      <c r="D795" s="230"/>
      <c r="E795" s="45"/>
      <c r="F795" s="45"/>
      <c r="G795" s="45"/>
      <c r="H795" s="45"/>
      <c r="I795" s="230"/>
      <c r="J795" s="45"/>
      <c r="K795" s="45"/>
      <c r="L795" s="45"/>
      <c r="M795" s="45"/>
      <c r="N795" s="230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>
      <c r="A796" s="45"/>
      <c r="B796" s="45"/>
      <c r="C796" s="45"/>
      <c r="D796" s="230"/>
      <c r="E796" s="45"/>
      <c r="F796" s="45"/>
      <c r="G796" s="45"/>
      <c r="H796" s="45"/>
      <c r="I796" s="230"/>
      <c r="J796" s="45"/>
      <c r="K796" s="45"/>
      <c r="L796" s="45"/>
      <c r="M796" s="45"/>
      <c r="N796" s="230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>
      <c r="A797" s="45"/>
      <c r="B797" s="45"/>
      <c r="C797" s="45"/>
      <c r="D797" s="230"/>
      <c r="E797" s="45"/>
      <c r="F797" s="45"/>
      <c r="G797" s="45"/>
      <c r="H797" s="45"/>
      <c r="I797" s="230"/>
      <c r="J797" s="45"/>
      <c r="K797" s="45"/>
      <c r="L797" s="45"/>
      <c r="M797" s="45"/>
      <c r="N797" s="230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>
      <c r="A798" s="45"/>
      <c r="B798" s="45"/>
      <c r="C798" s="45"/>
      <c r="D798" s="230"/>
      <c r="E798" s="45"/>
      <c r="F798" s="45"/>
      <c r="G798" s="45"/>
      <c r="H798" s="45"/>
      <c r="I798" s="230"/>
      <c r="J798" s="45"/>
      <c r="K798" s="45"/>
      <c r="L798" s="45"/>
      <c r="M798" s="45"/>
      <c r="N798" s="230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>
      <c r="A799" s="45"/>
      <c r="B799" s="45"/>
      <c r="C799" s="45"/>
      <c r="D799" s="230"/>
      <c r="E799" s="45"/>
      <c r="F799" s="45"/>
      <c r="G799" s="45"/>
      <c r="H799" s="45"/>
      <c r="I799" s="230"/>
      <c r="J799" s="45"/>
      <c r="K799" s="45"/>
      <c r="L799" s="45"/>
      <c r="M799" s="45"/>
      <c r="N799" s="230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>
      <c r="A800" s="45"/>
      <c r="B800" s="45"/>
      <c r="C800" s="45"/>
      <c r="D800" s="230"/>
      <c r="E800" s="45"/>
      <c r="F800" s="45"/>
      <c r="G800" s="45"/>
      <c r="H800" s="45"/>
      <c r="I800" s="230"/>
      <c r="J800" s="45"/>
      <c r="K800" s="45"/>
      <c r="L800" s="45"/>
      <c r="M800" s="45"/>
      <c r="N800" s="230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>
      <c r="A801" s="45"/>
      <c r="B801" s="45"/>
      <c r="C801" s="45"/>
      <c r="D801" s="230"/>
      <c r="E801" s="45"/>
      <c r="F801" s="45"/>
      <c r="G801" s="45"/>
      <c r="H801" s="45"/>
      <c r="I801" s="230"/>
      <c r="J801" s="45"/>
      <c r="K801" s="45"/>
      <c r="L801" s="45"/>
      <c r="M801" s="45"/>
      <c r="N801" s="230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>
      <c r="A802" s="45"/>
      <c r="B802" s="45"/>
      <c r="C802" s="45"/>
      <c r="D802" s="230"/>
      <c r="E802" s="45"/>
      <c r="F802" s="45"/>
      <c r="G802" s="45"/>
      <c r="H802" s="45"/>
      <c r="I802" s="230"/>
      <c r="J802" s="45"/>
      <c r="K802" s="45"/>
      <c r="L802" s="45"/>
      <c r="M802" s="45"/>
      <c r="N802" s="230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>
      <c r="A803" s="45"/>
      <c r="B803" s="45"/>
      <c r="C803" s="45"/>
      <c r="D803" s="230"/>
      <c r="E803" s="45"/>
      <c r="F803" s="45"/>
      <c r="G803" s="45"/>
      <c r="H803" s="45"/>
      <c r="I803" s="230"/>
      <c r="J803" s="45"/>
      <c r="K803" s="45"/>
      <c r="L803" s="45"/>
      <c r="M803" s="45"/>
      <c r="N803" s="230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>
      <c r="A804" s="45"/>
      <c r="B804" s="45"/>
      <c r="C804" s="45"/>
      <c r="D804" s="230"/>
      <c r="E804" s="45"/>
      <c r="F804" s="45"/>
      <c r="G804" s="45"/>
      <c r="H804" s="45"/>
      <c r="I804" s="230"/>
      <c r="J804" s="45"/>
      <c r="K804" s="45"/>
      <c r="L804" s="45"/>
      <c r="M804" s="45"/>
      <c r="N804" s="230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>
      <c r="A805" s="45"/>
      <c r="B805" s="45"/>
      <c r="C805" s="45"/>
      <c r="D805" s="230"/>
      <c r="E805" s="45"/>
      <c r="F805" s="45"/>
      <c r="G805" s="45"/>
      <c r="H805" s="45"/>
      <c r="I805" s="230"/>
      <c r="J805" s="45"/>
      <c r="K805" s="45"/>
      <c r="L805" s="45"/>
      <c r="M805" s="45"/>
      <c r="N805" s="230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>
      <c r="A806" s="45"/>
      <c r="B806" s="45"/>
      <c r="C806" s="45"/>
      <c r="D806" s="230"/>
      <c r="E806" s="45"/>
      <c r="F806" s="45"/>
      <c r="G806" s="45"/>
      <c r="H806" s="45"/>
      <c r="I806" s="230"/>
      <c r="J806" s="45"/>
      <c r="K806" s="45"/>
      <c r="L806" s="45"/>
      <c r="M806" s="45"/>
      <c r="N806" s="230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>
      <c r="A807" s="45"/>
      <c r="B807" s="45"/>
      <c r="C807" s="45"/>
      <c r="D807" s="230"/>
      <c r="E807" s="45"/>
      <c r="F807" s="45"/>
      <c r="G807" s="45"/>
      <c r="H807" s="45"/>
      <c r="I807" s="230"/>
      <c r="J807" s="45"/>
      <c r="K807" s="45"/>
      <c r="L807" s="45"/>
      <c r="M807" s="45"/>
      <c r="N807" s="230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>
      <c r="A808" s="45"/>
      <c r="B808" s="45"/>
      <c r="C808" s="45"/>
      <c r="D808" s="230"/>
      <c r="E808" s="45"/>
      <c r="F808" s="45"/>
      <c r="G808" s="45"/>
      <c r="H808" s="45"/>
      <c r="I808" s="230"/>
      <c r="J808" s="45"/>
      <c r="K808" s="45"/>
      <c r="L808" s="45"/>
      <c r="M808" s="45"/>
      <c r="N808" s="230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>
      <c r="A809" s="45"/>
      <c r="B809" s="45"/>
      <c r="C809" s="45"/>
      <c r="D809" s="230"/>
      <c r="E809" s="45"/>
      <c r="F809" s="45"/>
      <c r="G809" s="45"/>
      <c r="H809" s="45"/>
      <c r="I809" s="230"/>
      <c r="J809" s="45"/>
      <c r="K809" s="45"/>
      <c r="L809" s="45"/>
      <c r="M809" s="45"/>
      <c r="N809" s="230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>
      <c r="A810" s="45"/>
      <c r="B810" s="45"/>
      <c r="C810" s="45"/>
      <c r="D810" s="230"/>
      <c r="E810" s="45"/>
      <c r="F810" s="45"/>
      <c r="G810" s="45"/>
      <c r="H810" s="45"/>
      <c r="I810" s="230"/>
      <c r="J810" s="45"/>
      <c r="K810" s="45"/>
      <c r="L810" s="45"/>
      <c r="M810" s="45"/>
      <c r="N810" s="230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>
      <c r="A811" s="45"/>
      <c r="B811" s="45"/>
      <c r="C811" s="45"/>
      <c r="D811" s="230"/>
      <c r="E811" s="45"/>
      <c r="F811" s="45"/>
      <c r="G811" s="45"/>
      <c r="H811" s="45"/>
      <c r="I811" s="230"/>
      <c r="J811" s="45"/>
      <c r="K811" s="45"/>
      <c r="L811" s="45"/>
      <c r="M811" s="45"/>
      <c r="N811" s="230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>
      <c r="A812" s="45"/>
      <c r="B812" s="45"/>
      <c r="C812" s="45"/>
      <c r="D812" s="230"/>
      <c r="E812" s="45"/>
      <c r="F812" s="45"/>
      <c r="G812" s="45"/>
      <c r="H812" s="45"/>
      <c r="I812" s="230"/>
      <c r="J812" s="45"/>
      <c r="K812" s="45"/>
      <c r="L812" s="45"/>
      <c r="M812" s="45"/>
      <c r="N812" s="230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>
      <c r="A813" s="45"/>
      <c r="B813" s="45"/>
      <c r="C813" s="45"/>
      <c r="D813" s="230"/>
      <c r="E813" s="45"/>
      <c r="F813" s="45"/>
      <c r="G813" s="45"/>
      <c r="H813" s="45"/>
      <c r="I813" s="230"/>
      <c r="J813" s="45"/>
      <c r="K813" s="45"/>
      <c r="L813" s="45"/>
      <c r="M813" s="45"/>
      <c r="N813" s="230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>
      <c r="A814" s="45"/>
      <c r="B814" s="45"/>
      <c r="C814" s="45"/>
      <c r="D814" s="230"/>
      <c r="E814" s="45"/>
      <c r="F814" s="45"/>
      <c r="G814" s="45"/>
      <c r="H814" s="45"/>
      <c r="I814" s="230"/>
      <c r="J814" s="45"/>
      <c r="K814" s="45"/>
      <c r="L814" s="45"/>
      <c r="M814" s="45"/>
      <c r="N814" s="230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>
      <c r="A815" s="45"/>
      <c r="B815" s="45"/>
      <c r="C815" s="45"/>
      <c r="D815" s="230"/>
      <c r="E815" s="45"/>
      <c r="F815" s="45"/>
      <c r="G815" s="45"/>
      <c r="H815" s="45"/>
      <c r="I815" s="230"/>
      <c r="J815" s="45"/>
      <c r="K815" s="45"/>
      <c r="L815" s="45"/>
      <c r="M815" s="45"/>
      <c r="N815" s="230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>
      <c r="A816" s="45"/>
      <c r="B816" s="45"/>
      <c r="C816" s="45"/>
      <c r="D816" s="230"/>
      <c r="E816" s="45"/>
      <c r="F816" s="45"/>
      <c r="G816" s="45"/>
      <c r="H816" s="45"/>
      <c r="I816" s="230"/>
      <c r="J816" s="45"/>
      <c r="K816" s="45"/>
      <c r="L816" s="45"/>
      <c r="M816" s="45"/>
      <c r="N816" s="230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>
      <c r="A817" s="45"/>
      <c r="B817" s="45"/>
      <c r="C817" s="45"/>
      <c r="D817" s="230"/>
      <c r="E817" s="45"/>
      <c r="F817" s="45"/>
      <c r="G817" s="45"/>
      <c r="H817" s="45"/>
      <c r="I817" s="230"/>
      <c r="J817" s="45"/>
      <c r="K817" s="45"/>
      <c r="L817" s="45"/>
      <c r="M817" s="45"/>
      <c r="N817" s="230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>
      <c r="A818" s="45"/>
      <c r="B818" s="45"/>
      <c r="C818" s="45"/>
      <c r="D818" s="230"/>
      <c r="E818" s="45"/>
      <c r="F818" s="45"/>
      <c r="G818" s="45"/>
      <c r="H818" s="45"/>
      <c r="I818" s="230"/>
      <c r="J818" s="45"/>
      <c r="K818" s="45"/>
      <c r="L818" s="45"/>
      <c r="M818" s="45"/>
      <c r="N818" s="230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>
      <c r="A819" s="45"/>
      <c r="B819" s="45"/>
      <c r="C819" s="45"/>
      <c r="D819" s="230"/>
      <c r="E819" s="45"/>
      <c r="F819" s="45"/>
      <c r="G819" s="45"/>
      <c r="H819" s="45"/>
      <c r="I819" s="230"/>
      <c r="J819" s="45"/>
      <c r="K819" s="45"/>
      <c r="L819" s="45"/>
      <c r="M819" s="45"/>
      <c r="N819" s="230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>
      <c r="A820" s="45"/>
      <c r="B820" s="45"/>
      <c r="C820" s="45"/>
      <c r="D820" s="230"/>
      <c r="E820" s="45"/>
      <c r="F820" s="45"/>
      <c r="G820" s="45"/>
      <c r="H820" s="45"/>
      <c r="I820" s="230"/>
      <c r="J820" s="45"/>
      <c r="K820" s="45"/>
      <c r="L820" s="45"/>
      <c r="M820" s="45"/>
      <c r="N820" s="230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>
      <c r="A821" s="45"/>
      <c r="B821" s="45"/>
      <c r="C821" s="45"/>
      <c r="D821" s="230"/>
      <c r="E821" s="45"/>
      <c r="F821" s="45"/>
      <c r="G821" s="45"/>
      <c r="H821" s="45"/>
      <c r="I821" s="230"/>
      <c r="J821" s="45"/>
      <c r="K821" s="45"/>
      <c r="L821" s="45"/>
      <c r="M821" s="45"/>
      <c r="N821" s="230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>
      <c r="A822" s="45"/>
      <c r="B822" s="45"/>
      <c r="C822" s="45"/>
      <c r="D822" s="230"/>
      <c r="E822" s="45"/>
      <c r="F822" s="45"/>
      <c r="G822" s="45"/>
      <c r="H822" s="45"/>
      <c r="I822" s="230"/>
      <c r="J822" s="45"/>
      <c r="K822" s="45"/>
      <c r="L822" s="45"/>
      <c r="M822" s="45"/>
      <c r="N822" s="230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>
      <c r="A823" s="45"/>
      <c r="B823" s="45"/>
      <c r="C823" s="45"/>
      <c r="D823" s="230"/>
      <c r="E823" s="45"/>
      <c r="F823" s="45"/>
      <c r="G823" s="45"/>
      <c r="H823" s="45"/>
      <c r="I823" s="230"/>
      <c r="J823" s="45"/>
      <c r="K823" s="45"/>
      <c r="L823" s="45"/>
      <c r="M823" s="45"/>
      <c r="N823" s="230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>
      <c r="A824" s="45"/>
      <c r="B824" s="45"/>
      <c r="C824" s="45"/>
      <c r="D824" s="230"/>
      <c r="E824" s="45"/>
      <c r="F824" s="45"/>
      <c r="G824" s="45"/>
      <c r="H824" s="45"/>
      <c r="I824" s="230"/>
      <c r="J824" s="45"/>
      <c r="K824" s="45"/>
      <c r="L824" s="45"/>
      <c r="M824" s="45"/>
      <c r="N824" s="230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>
      <c r="A825" s="45"/>
      <c r="B825" s="45"/>
      <c r="C825" s="45"/>
      <c r="D825" s="230"/>
      <c r="E825" s="45"/>
      <c r="F825" s="45"/>
      <c r="G825" s="45"/>
      <c r="H825" s="45"/>
      <c r="I825" s="230"/>
      <c r="J825" s="45"/>
      <c r="K825" s="45"/>
      <c r="L825" s="45"/>
      <c r="M825" s="45"/>
      <c r="N825" s="230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>
      <c r="A826" s="45"/>
      <c r="B826" s="45"/>
      <c r="C826" s="45"/>
      <c r="D826" s="230"/>
      <c r="E826" s="45"/>
      <c r="F826" s="45"/>
      <c r="G826" s="45"/>
      <c r="H826" s="45"/>
      <c r="I826" s="230"/>
      <c r="J826" s="45"/>
      <c r="K826" s="45"/>
      <c r="L826" s="45"/>
      <c r="M826" s="45"/>
      <c r="N826" s="230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>
      <c r="A827" s="45"/>
      <c r="B827" s="45"/>
      <c r="C827" s="45"/>
      <c r="D827" s="230"/>
      <c r="E827" s="45"/>
      <c r="F827" s="45"/>
      <c r="G827" s="45"/>
      <c r="H827" s="45"/>
      <c r="I827" s="230"/>
      <c r="J827" s="45"/>
      <c r="K827" s="45"/>
      <c r="L827" s="45"/>
      <c r="M827" s="45"/>
      <c r="N827" s="230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>
      <c r="A828" s="45"/>
      <c r="B828" s="45"/>
      <c r="C828" s="45"/>
      <c r="D828" s="230"/>
      <c r="E828" s="45"/>
      <c r="F828" s="45"/>
      <c r="G828" s="45"/>
      <c r="H828" s="45"/>
      <c r="I828" s="230"/>
      <c r="J828" s="45"/>
      <c r="K828" s="45"/>
      <c r="L828" s="45"/>
      <c r="M828" s="45"/>
      <c r="N828" s="230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>
      <c r="A829" s="45"/>
      <c r="B829" s="45"/>
      <c r="C829" s="45"/>
      <c r="D829" s="230"/>
      <c r="E829" s="45"/>
      <c r="F829" s="45"/>
      <c r="G829" s="45"/>
      <c r="H829" s="45"/>
      <c r="I829" s="230"/>
      <c r="J829" s="45"/>
      <c r="K829" s="45"/>
      <c r="L829" s="45"/>
      <c r="M829" s="45"/>
      <c r="N829" s="230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>
      <c r="A830" s="45"/>
      <c r="B830" s="45"/>
      <c r="C830" s="45"/>
      <c r="D830" s="230"/>
      <c r="E830" s="45"/>
      <c r="F830" s="45"/>
      <c r="G830" s="45"/>
      <c r="H830" s="45"/>
      <c r="I830" s="230"/>
      <c r="J830" s="45"/>
      <c r="K830" s="45"/>
      <c r="L830" s="45"/>
      <c r="M830" s="45"/>
      <c r="N830" s="230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>
      <c r="A831" s="45"/>
      <c r="B831" s="45"/>
      <c r="C831" s="45"/>
      <c r="D831" s="230"/>
      <c r="E831" s="45"/>
      <c r="F831" s="45"/>
      <c r="G831" s="45"/>
      <c r="H831" s="45"/>
      <c r="I831" s="230"/>
      <c r="J831" s="45"/>
      <c r="K831" s="45"/>
      <c r="L831" s="45"/>
      <c r="M831" s="45"/>
      <c r="N831" s="230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>
      <c r="A832" s="45"/>
      <c r="B832" s="45"/>
      <c r="C832" s="45"/>
      <c r="D832" s="230"/>
      <c r="E832" s="45"/>
      <c r="F832" s="45"/>
      <c r="G832" s="45"/>
      <c r="H832" s="45"/>
      <c r="I832" s="230"/>
      <c r="J832" s="45"/>
      <c r="K832" s="45"/>
      <c r="L832" s="45"/>
      <c r="M832" s="45"/>
      <c r="N832" s="230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>
      <c r="A833" s="45"/>
      <c r="B833" s="45"/>
      <c r="C833" s="45"/>
      <c r="D833" s="230"/>
      <c r="E833" s="45"/>
      <c r="F833" s="45"/>
      <c r="G833" s="45"/>
      <c r="H833" s="45"/>
      <c r="I833" s="230"/>
      <c r="J833" s="45"/>
      <c r="K833" s="45"/>
      <c r="L833" s="45"/>
      <c r="M833" s="45"/>
      <c r="N833" s="230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>
      <c r="A834" s="45"/>
      <c r="B834" s="45"/>
      <c r="C834" s="45"/>
      <c r="D834" s="230"/>
      <c r="E834" s="45"/>
      <c r="F834" s="45"/>
      <c r="G834" s="45"/>
      <c r="H834" s="45"/>
      <c r="I834" s="230"/>
      <c r="J834" s="45"/>
      <c r="K834" s="45"/>
      <c r="L834" s="45"/>
      <c r="M834" s="45"/>
      <c r="N834" s="230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>
      <c r="A835" s="45"/>
      <c r="B835" s="45"/>
      <c r="C835" s="45"/>
      <c r="D835" s="230"/>
      <c r="E835" s="45"/>
      <c r="F835" s="45"/>
      <c r="G835" s="45"/>
      <c r="H835" s="45"/>
      <c r="I835" s="230"/>
      <c r="J835" s="45"/>
      <c r="K835" s="45"/>
      <c r="L835" s="45"/>
      <c r="M835" s="45"/>
      <c r="N835" s="230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>
      <c r="A836" s="45"/>
      <c r="B836" s="45"/>
      <c r="C836" s="45"/>
      <c r="D836" s="230"/>
      <c r="E836" s="45"/>
      <c r="F836" s="45"/>
      <c r="G836" s="45"/>
      <c r="H836" s="45"/>
      <c r="I836" s="230"/>
      <c r="J836" s="45"/>
      <c r="K836" s="45"/>
      <c r="L836" s="45"/>
      <c r="M836" s="45"/>
      <c r="N836" s="230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>
      <c r="A837" s="45"/>
      <c r="B837" s="45"/>
      <c r="C837" s="45"/>
      <c r="D837" s="230"/>
      <c r="E837" s="45"/>
      <c r="F837" s="45"/>
      <c r="G837" s="45"/>
      <c r="H837" s="45"/>
      <c r="I837" s="230"/>
      <c r="J837" s="45"/>
      <c r="K837" s="45"/>
      <c r="L837" s="45"/>
      <c r="M837" s="45"/>
      <c r="N837" s="230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>
      <c r="A838" s="45"/>
      <c r="B838" s="45"/>
      <c r="C838" s="45"/>
      <c r="D838" s="230"/>
      <c r="E838" s="45"/>
      <c r="F838" s="45"/>
      <c r="G838" s="45"/>
      <c r="H838" s="45"/>
      <c r="I838" s="230"/>
      <c r="J838" s="45"/>
      <c r="K838" s="45"/>
      <c r="L838" s="45"/>
      <c r="M838" s="45"/>
      <c r="N838" s="230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>
      <c r="A839" s="45"/>
      <c r="B839" s="45"/>
      <c r="C839" s="45"/>
      <c r="D839" s="230"/>
      <c r="E839" s="45"/>
      <c r="F839" s="45"/>
      <c r="G839" s="45"/>
      <c r="H839" s="45"/>
      <c r="I839" s="230"/>
      <c r="J839" s="45"/>
      <c r="K839" s="45"/>
      <c r="L839" s="45"/>
      <c r="M839" s="45"/>
      <c r="N839" s="230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>
      <c r="A840" s="45"/>
      <c r="B840" s="45"/>
      <c r="C840" s="45"/>
      <c r="D840" s="230"/>
      <c r="E840" s="45"/>
      <c r="F840" s="45"/>
      <c r="G840" s="45"/>
      <c r="H840" s="45"/>
      <c r="I840" s="230"/>
      <c r="J840" s="45"/>
      <c r="K840" s="45"/>
      <c r="L840" s="45"/>
      <c r="M840" s="45"/>
      <c r="N840" s="230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>
      <c r="A841" s="45"/>
      <c r="B841" s="45"/>
      <c r="C841" s="45"/>
      <c r="D841" s="230"/>
      <c r="E841" s="45"/>
      <c r="F841" s="45"/>
      <c r="G841" s="45"/>
      <c r="H841" s="45"/>
      <c r="I841" s="230"/>
      <c r="J841" s="45"/>
      <c r="K841" s="45"/>
      <c r="L841" s="45"/>
      <c r="M841" s="45"/>
      <c r="N841" s="230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>
      <c r="A842" s="45"/>
      <c r="B842" s="45"/>
      <c r="C842" s="45"/>
      <c r="D842" s="230"/>
      <c r="E842" s="45"/>
      <c r="F842" s="45"/>
      <c r="G842" s="45"/>
      <c r="H842" s="45"/>
      <c r="I842" s="230"/>
      <c r="J842" s="45"/>
      <c r="K842" s="45"/>
      <c r="L842" s="45"/>
      <c r="M842" s="45"/>
      <c r="N842" s="230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>
      <c r="A843" s="45"/>
      <c r="B843" s="45"/>
      <c r="C843" s="45"/>
      <c r="D843" s="230"/>
      <c r="E843" s="45"/>
      <c r="F843" s="45"/>
      <c r="G843" s="45"/>
      <c r="H843" s="45"/>
      <c r="I843" s="230"/>
      <c r="J843" s="45"/>
      <c r="K843" s="45"/>
      <c r="L843" s="45"/>
      <c r="M843" s="45"/>
      <c r="N843" s="230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>
      <c r="A844" s="45"/>
      <c r="B844" s="45"/>
      <c r="C844" s="45"/>
      <c r="D844" s="230"/>
      <c r="E844" s="45"/>
      <c r="F844" s="45"/>
      <c r="G844" s="45"/>
      <c r="H844" s="45"/>
      <c r="I844" s="230"/>
      <c r="J844" s="45"/>
      <c r="K844" s="45"/>
      <c r="L844" s="45"/>
      <c r="M844" s="45"/>
      <c r="N844" s="230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>
      <c r="A845" s="45"/>
      <c r="B845" s="45"/>
      <c r="C845" s="45"/>
      <c r="D845" s="230"/>
      <c r="E845" s="45"/>
      <c r="F845" s="45"/>
      <c r="G845" s="45"/>
      <c r="H845" s="45"/>
      <c r="I845" s="230"/>
      <c r="J845" s="45"/>
      <c r="K845" s="45"/>
      <c r="L845" s="45"/>
      <c r="M845" s="45"/>
      <c r="N845" s="230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>
      <c r="A846" s="45"/>
      <c r="B846" s="45"/>
      <c r="C846" s="45"/>
      <c r="D846" s="230"/>
      <c r="E846" s="45"/>
      <c r="F846" s="45"/>
      <c r="G846" s="45"/>
      <c r="H846" s="45"/>
      <c r="I846" s="230"/>
      <c r="J846" s="45"/>
      <c r="K846" s="45"/>
      <c r="L846" s="45"/>
      <c r="M846" s="45"/>
      <c r="N846" s="230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>
      <c r="A847" s="45"/>
      <c r="B847" s="45"/>
      <c r="C847" s="45"/>
      <c r="D847" s="230"/>
      <c r="E847" s="45"/>
      <c r="F847" s="45"/>
      <c r="G847" s="45"/>
      <c r="H847" s="45"/>
      <c r="I847" s="230"/>
      <c r="J847" s="45"/>
      <c r="K847" s="45"/>
      <c r="L847" s="45"/>
      <c r="M847" s="45"/>
      <c r="N847" s="230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>
      <c r="A848" s="45"/>
      <c r="B848" s="45"/>
      <c r="C848" s="45"/>
      <c r="D848" s="230"/>
      <c r="E848" s="45"/>
      <c r="F848" s="45"/>
      <c r="G848" s="45"/>
      <c r="H848" s="45"/>
      <c r="I848" s="230"/>
      <c r="J848" s="45"/>
      <c r="K848" s="45"/>
      <c r="L848" s="45"/>
      <c r="M848" s="45"/>
      <c r="N848" s="230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>
      <c r="A849" s="45"/>
      <c r="B849" s="45"/>
      <c r="C849" s="45"/>
      <c r="D849" s="230"/>
      <c r="E849" s="45"/>
      <c r="F849" s="45"/>
      <c r="G849" s="45"/>
      <c r="H849" s="45"/>
      <c r="I849" s="230"/>
      <c r="J849" s="45"/>
      <c r="K849" s="45"/>
      <c r="L849" s="45"/>
      <c r="M849" s="45"/>
      <c r="N849" s="230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>
      <c r="A850" s="45"/>
      <c r="B850" s="45"/>
      <c r="C850" s="45"/>
      <c r="D850" s="230"/>
      <c r="E850" s="45"/>
      <c r="F850" s="45"/>
      <c r="G850" s="45"/>
      <c r="H850" s="45"/>
      <c r="I850" s="230"/>
      <c r="J850" s="45"/>
      <c r="K850" s="45"/>
      <c r="L850" s="45"/>
      <c r="M850" s="45"/>
      <c r="N850" s="230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>
      <c r="A851" s="45"/>
      <c r="B851" s="45"/>
      <c r="C851" s="45"/>
      <c r="D851" s="230"/>
      <c r="E851" s="45"/>
      <c r="F851" s="45"/>
      <c r="G851" s="45"/>
      <c r="H851" s="45"/>
      <c r="I851" s="230"/>
      <c r="J851" s="45"/>
      <c r="K851" s="45"/>
      <c r="L851" s="45"/>
      <c r="M851" s="45"/>
      <c r="N851" s="230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>
      <c r="A852" s="45"/>
      <c r="B852" s="45"/>
      <c r="C852" s="45"/>
      <c r="D852" s="230"/>
      <c r="E852" s="45"/>
      <c r="F852" s="45"/>
      <c r="G852" s="45"/>
      <c r="H852" s="45"/>
      <c r="I852" s="230"/>
      <c r="J852" s="45"/>
      <c r="K852" s="45"/>
      <c r="L852" s="45"/>
      <c r="M852" s="45"/>
      <c r="N852" s="230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>
      <c r="A853" s="45"/>
      <c r="B853" s="45"/>
      <c r="C853" s="45"/>
      <c r="D853" s="230"/>
      <c r="E853" s="45"/>
      <c r="F853" s="45"/>
      <c r="G853" s="45"/>
      <c r="H853" s="45"/>
      <c r="I853" s="230"/>
      <c r="J853" s="45"/>
      <c r="K853" s="45"/>
      <c r="L853" s="45"/>
      <c r="M853" s="45"/>
      <c r="N853" s="230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>
      <c r="A854" s="45"/>
      <c r="B854" s="45"/>
      <c r="C854" s="45"/>
      <c r="D854" s="230"/>
      <c r="E854" s="45"/>
      <c r="F854" s="45"/>
      <c r="G854" s="45"/>
      <c r="H854" s="45"/>
      <c r="I854" s="230"/>
      <c r="J854" s="45"/>
      <c r="K854" s="45"/>
      <c r="L854" s="45"/>
      <c r="M854" s="45"/>
      <c r="N854" s="230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>
      <c r="A855" s="45"/>
      <c r="B855" s="45"/>
      <c r="C855" s="45"/>
      <c r="D855" s="230"/>
      <c r="E855" s="45"/>
      <c r="F855" s="45"/>
      <c r="G855" s="45"/>
      <c r="H855" s="45"/>
      <c r="I855" s="230"/>
      <c r="J855" s="45"/>
      <c r="K855" s="45"/>
      <c r="L855" s="45"/>
      <c r="M855" s="45"/>
      <c r="N855" s="230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>
      <c r="A856" s="45"/>
      <c r="B856" s="45"/>
      <c r="C856" s="45"/>
      <c r="D856" s="230"/>
      <c r="E856" s="45"/>
      <c r="F856" s="45"/>
      <c r="G856" s="45"/>
      <c r="H856" s="45"/>
      <c r="I856" s="230"/>
      <c r="J856" s="45"/>
      <c r="K856" s="45"/>
      <c r="L856" s="45"/>
      <c r="M856" s="45"/>
      <c r="N856" s="230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>
      <c r="A857" s="45"/>
      <c r="B857" s="45"/>
      <c r="C857" s="45"/>
      <c r="D857" s="230"/>
      <c r="E857" s="45"/>
      <c r="F857" s="45"/>
      <c r="G857" s="45"/>
      <c r="H857" s="45"/>
      <c r="I857" s="230"/>
      <c r="J857" s="45"/>
      <c r="K857" s="45"/>
      <c r="L857" s="45"/>
      <c r="M857" s="45"/>
      <c r="N857" s="230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>
      <c r="A858" s="45"/>
      <c r="B858" s="45"/>
      <c r="C858" s="45"/>
      <c r="D858" s="230"/>
      <c r="E858" s="45"/>
      <c r="F858" s="45"/>
      <c r="G858" s="45"/>
      <c r="H858" s="45"/>
      <c r="I858" s="230"/>
      <c r="J858" s="45"/>
      <c r="K858" s="45"/>
      <c r="L858" s="45"/>
      <c r="M858" s="45"/>
      <c r="N858" s="230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>
      <c r="A859" s="45"/>
      <c r="B859" s="45"/>
      <c r="C859" s="45"/>
      <c r="D859" s="230"/>
      <c r="E859" s="45"/>
      <c r="F859" s="45"/>
      <c r="G859" s="45"/>
      <c r="H859" s="45"/>
      <c r="I859" s="230"/>
      <c r="J859" s="45"/>
      <c r="K859" s="45"/>
      <c r="L859" s="45"/>
      <c r="M859" s="45"/>
      <c r="N859" s="230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>
      <c r="A860" s="45"/>
      <c r="B860" s="45"/>
      <c r="C860" s="45"/>
      <c r="D860" s="230"/>
      <c r="E860" s="45"/>
      <c r="F860" s="45"/>
      <c r="G860" s="45"/>
      <c r="H860" s="45"/>
      <c r="I860" s="230"/>
      <c r="J860" s="45"/>
      <c r="K860" s="45"/>
      <c r="L860" s="45"/>
      <c r="M860" s="45"/>
      <c r="N860" s="230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>
      <c r="A861" s="45"/>
      <c r="B861" s="45"/>
      <c r="C861" s="45"/>
      <c r="D861" s="230"/>
      <c r="E861" s="45"/>
      <c r="F861" s="45"/>
      <c r="G861" s="45"/>
      <c r="H861" s="45"/>
      <c r="I861" s="230"/>
      <c r="J861" s="45"/>
      <c r="K861" s="45"/>
      <c r="L861" s="45"/>
      <c r="M861" s="45"/>
      <c r="N861" s="230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>
      <c r="A862" s="45"/>
      <c r="B862" s="45"/>
      <c r="C862" s="45"/>
      <c r="D862" s="230"/>
      <c r="E862" s="45"/>
      <c r="F862" s="45"/>
      <c r="G862" s="45"/>
      <c r="H862" s="45"/>
      <c r="I862" s="230"/>
      <c r="J862" s="45"/>
      <c r="K862" s="45"/>
      <c r="L862" s="45"/>
      <c r="M862" s="45"/>
      <c r="N862" s="230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>
      <c r="A863" s="45"/>
      <c r="B863" s="45"/>
      <c r="C863" s="45"/>
      <c r="D863" s="230"/>
      <c r="E863" s="45"/>
      <c r="F863" s="45"/>
      <c r="G863" s="45"/>
      <c r="H863" s="45"/>
      <c r="I863" s="230"/>
      <c r="J863" s="45"/>
      <c r="K863" s="45"/>
      <c r="L863" s="45"/>
      <c r="M863" s="45"/>
      <c r="N863" s="230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>
      <c r="A864" s="45"/>
      <c r="B864" s="45"/>
      <c r="C864" s="45"/>
      <c r="D864" s="230"/>
      <c r="E864" s="45"/>
      <c r="F864" s="45"/>
      <c r="G864" s="45"/>
      <c r="H864" s="45"/>
      <c r="I864" s="230"/>
      <c r="J864" s="45"/>
      <c r="K864" s="45"/>
      <c r="L864" s="45"/>
      <c r="M864" s="45"/>
      <c r="N864" s="230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>
      <c r="A865" s="45"/>
      <c r="B865" s="45"/>
      <c r="C865" s="45"/>
      <c r="D865" s="230"/>
      <c r="E865" s="45"/>
      <c r="F865" s="45"/>
      <c r="G865" s="45"/>
      <c r="H865" s="45"/>
      <c r="I865" s="230"/>
      <c r="J865" s="45"/>
      <c r="K865" s="45"/>
      <c r="L865" s="45"/>
      <c r="M865" s="45"/>
      <c r="N865" s="230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>
      <c r="A866" s="45"/>
      <c r="B866" s="45"/>
      <c r="C866" s="45"/>
      <c r="D866" s="230"/>
      <c r="E866" s="45"/>
      <c r="F866" s="45"/>
      <c r="G866" s="45"/>
      <c r="H866" s="45"/>
      <c r="I866" s="230"/>
      <c r="J866" s="45"/>
      <c r="K866" s="45"/>
      <c r="L866" s="45"/>
      <c r="M866" s="45"/>
      <c r="N866" s="230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>
      <c r="A867" s="45"/>
      <c r="B867" s="45"/>
      <c r="C867" s="45"/>
      <c r="D867" s="230"/>
      <c r="E867" s="45"/>
      <c r="F867" s="45"/>
      <c r="G867" s="45"/>
      <c r="H867" s="45"/>
      <c r="I867" s="230"/>
      <c r="J867" s="45"/>
      <c r="K867" s="45"/>
      <c r="L867" s="45"/>
      <c r="M867" s="45"/>
      <c r="N867" s="230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>
      <c r="A868" s="45"/>
      <c r="B868" s="45"/>
      <c r="C868" s="45"/>
      <c r="D868" s="230"/>
      <c r="E868" s="45"/>
      <c r="F868" s="45"/>
      <c r="G868" s="45"/>
      <c r="H868" s="45"/>
      <c r="I868" s="230"/>
      <c r="J868" s="45"/>
      <c r="K868" s="45"/>
      <c r="L868" s="45"/>
      <c r="M868" s="45"/>
      <c r="N868" s="230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>
      <c r="A869" s="45"/>
      <c r="B869" s="45"/>
      <c r="C869" s="45"/>
      <c r="D869" s="230"/>
      <c r="E869" s="45"/>
      <c r="F869" s="45"/>
      <c r="G869" s="45"/>
      <c r="H869" s="45"/>
      <c r="I869" s="230"/>
      <c r="J869" s="45"/>
      <c r="K869" s="45"/>
      <c r="L869" s="45"/>
      <c r="M869" s="45"/>
      <c r="N869" s="230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>
      <c r="A870" s="45"/>
      <c r="B870" s="45"/>
      <c r="C870" s="45"/>
      <c r="D870" s="230"/>
      <c r="E870" s="45"/>
      <c r="F870" s="45"/>
      <c r="G870" s="45"/>
      <c r="H870" s="45"/>
      <c r="I870" s="230"/>
      <c r="J870" s="45"/>
      <c r="K870" s="45"/>
      <c r="L870" s="45"/>
      <c r="M870" s="45"/>
      <c r="N870" s="230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>
      <c r="A871" s="45"/>
      <c r="B871" s="45"/>
      <c r="C871" s="45"/>
      <c r="D871" s="230"/>
      <c r="E871" s="45"/>
      <c r="F871" s="45"/>
      <c r="G871" s="45"/>
      <c r="H871" s="45"/>
      <c r="I871" s="230"/>
      <c r="J871" s="45"/>
      <c r="K871" s="45"/>
      <c r="L871" s="45"/>
      <c r="M871" s="45"/>
      <c r="N871" s="230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>
      <c r="A872" s="45"/>
      <c r="B872" s="45"/>
      <c r="C872" s="45"/>
      <c r="D872" s="230"/>
      <c r="E872" s="45"/>
      <c r="F872" s="45"/>
      <c r="G872" s="45"/>
      <c r="H872" s="45"/>
      <c r="I872" s="230"/>
      <c r="J872" s="45"/>
      <c r="K872" s="45"/>
      <c r="L872" s="45"/>
      <c r="M872" s="45"/>
      <c r="N872" s="230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>
      <c r="A873" s="45"/>
      <c r="B873" s="45"/>
      <c r="C873" s="45"/>
      <c r="D873" s="230"/>
      <c r="E873" s="45"/>
      <c r="F873" s="45"/>
      <c r="G873" s="45"/>
      <c r="H873" s="45"/>
      <c r="I873" s="230"/>
      <c r="J873" s="45"/>
      <c r="K873" s="45"/>
      <c r="L873" s="45"/>
      <c r="M873" s="45"/>
      <c r="N873" s="230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>
      <c r="A874" s="45"/>
      <c r="B874" s="45"/>
      <c r="C874" s="45"/>
      <c r="D874" s="230"/>
      <c r="E874" s="45"/>
      <c r="F874" s="45"/>
      <c r="G874" s="45"/>
      <c r="H874" s="45"/>
      <c r="I874" s="230"/>
      <c r="J874" s="45"/>
      <c r="K874" s="45"/>
      <c r="L874" s="45"/>
      <c r="M874" s="45"/>
      <c r="N874" s="230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>
      <c r="A875" s="45"/>
      <c r="B875" s="45"/>
      <c r="C875" s="45"/>
      <c r="D875" s="230"/>
      <c r="E875" s="45"/>
      <c r="F875" s="45"/>
      <c r="G875" s="45"/>
      <c r="H875" s="45"/>
      <c r="I875" s="230"/>
      <c r="J875" s="45"/>
      <c r="K875" s="45"/>
      <c r="L875" s="45"/>
      <c r="M875" s="45"/>
      <c r="N875" s="230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>
      <c r="A876" s="45"/>
      <c r="B876" s="45"/>
      <c r="C876" s="45"/>
      <c r="D876" s="230"/>
      <c r="E876" s="45"/>
      <c r="F876" s="45"/>
      <c r="G876" s="45"/>
      <c r="H876" s="45"/>
      <c r="I876" s="230"/>
      <c r="J876" s="45"/>
      <c r="K876" s="45"/>
      <c r="L876" s="45"/>
      <c r="M876" s="45"/>
      <c r="N876" s="230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>
      <c r="A877" s="45"/>
      <c r="B877" s="45"/>
      <c r="C877" s="45"/>
      <c r="D877" s="230"/>
      <c r="E877" s="45"/>
      <c r="F877" s="45"/>
      <c r="G877" s="45"/>
      <c r="H877" s="45"/>
      <c r="I877" s="230"/>
      <c r="J877" s="45"/>
      <c r="K877" s="45"/>
      <c r="L877" s="45"/>
      <c r="M877" s="45"/>
      <c r="N877" s="230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>
      <c r="A878" s="45"/>
      <c r="B878" s="45"/>
      <c r="C878" s="45"/>
      <c r="D878" s="230"/>
      <c r="E878" s="45"/>
      <c r="F878" s="45"/>
      <c r="G878" s="45"/>
      <c r="H878" s="45"/>
      <c r="I878" s="230"/>
      <c r="J878" s="45"/>
      <c r="K878" s="45"/>
      <c r="L878" s="45"/>
      <c r="M878" s="45"/>
      <c r="N878" s="230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>
      <c r="A879" s="45"/>
      <c r="B879" s="45"/>
      <c r="C879" s="45"/>
      <c r="D879" s="230"/>
      <c r="E879" s="45"/>
      <c r="F879" s="45"/>
      <c r="G879" s="45"/>
      <c r="H879" s="45"/>
      <c r="I879" s="230"/>
      <c r="J879" s="45"/>
      <c r="K879" s="45"/>
      <c r="L879" s="45"/>
      <c r="M879" s="45"/>
      <c r="N879" s="230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>
      <c r="A880" s="45"/>
      <c r="B880" s="45"/>
      <c r="C880" s="45"/>
      <c r="D880" s="230"/>
      <c r="E880" s="45"/>
      <c r="F880" s="45"/>
      <c r="G880" s="45"/>
      <c r="H880" s="45"/>
      <c r="I880" s="230"/>
      <c r="J880" s="45"/>
      <c r="K880" s="45"/>
      <c r="L880" s="45"/>
      <c r="M880" s="45"/>
      <c r="N880" s="230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>
      <c r="A881" s="45"/>
      <c r="B881" s="45"/>
      <c r="C881" s="45"/>
      <c r="D881" s="230"/>
      <c r="E881" s="45"/>
      <c r="F881" s="45"/>
      <c r="G881" s="45"/>
      <c r="H881" s="45"/>
      <c r="I881" s="230"/>
      <c r="J881" s="45"/>
      <c r="K881" s="45"/>
      <c r="L881" s="45"/>
      <c r="M881" s="45"/>
      <c r="N881" s="230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>
      <c r="A882" s="45"/>
      <c r="B882" s="45"/>
      <c r="C882" s="45"/>
      <c r="D882" s="230"/>
      <c r="E882" s="45"/>
      <c r="F882" s="45"/>
      <c r="G882" s="45"/>
      <c r="H882" s="45"/>
      <c r="I882" s="230"/>
      <c r="J882" s="45"/>
      <c r="K882" s="45"/>
      <c r="L882" s="45"/>
      <c r="M882" s="45"/>
      <c r="N882" s="230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>
      <c r="A883" s="45"/>
      <c r="B883" s="45"/>
      <c r="C883" s="45"/>
      <c r="D883" s="230"/>
      <c r="E883" s="45"/>
      <c r="F883" s="45"/>
      <c r="G883" s="45"/>
      <c r="H883" s="45"/>
      <c r="I883" s="230"/>
      <c r="J883" s="45"/>
      <c r="K883" s="45"/>
      <c r="L883" s="45"/>
      <c r="M883" s="45"/>
      <c r="N883" s="230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>
      <c r="A884" s="45"/>
      <c r="B884" s="45"/>
      <c r="C884" s="45"/>
      <c r="D884" s="230"/>
      <c r="E884" s="45"/>
      <c r="F884" s="45"/>
      <c r="G884" s="45"/>
      <c r="H884" s="45"/>
      <c r="I884" s="230"/>
      <c r="J884" s="45"/>
      <c r="K884" s="45"/>
      <c r="L884" s="45"/>
      <c r="M884" s="45"/>
      <c r="N884" s="230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>
      <c r="A885" s="45"/>
      <c r="B885" s="45"/>
      <c r="C885" s="45"/>
      <c r="D885" s="230"/>
      <c r="E885" s="45"/>
      <c r="F885" s="45"/>
      <c r="G885" s="45"/>
      <c r="H885" s="45"/>
      <c r="I885" s="230"/>
      <c r="J885" s="45"/>
      <c r="K885" s="45"/>
      <c r="L885" s="45"/>
      <c r="M885" s="45"/>
      <c r="N885" s="230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>
      <c r="A886" s="45"/>
      <c r="B886" s="45"/>
      <c r="C886" s="45"/>
      <c r="D886" s="230"/>
      <c r="E886" s="45"/>
      <c r="F886" s="45"/>
      <c r="G886" s="45"/>
      <c r="H886" s="45"/>
      <c r="I886" s="230"/>
      <c r="J886" s="45"/>
      <c r="K886" s="45"/>
      <c r="L886" s="45"/>
      <c r="M886" s="45"/>
      <c r="N886" s="230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>
      <c r="A887" s="45"/>
      <c r="B887" s="45"/>
      <c r="C887" s="45"/>
      <c r="D887" s="230"/>
      <c r="E887" s="45"/>
      <c r="F887" s="45"/>
      <c r="G887" s="45"/>
      <c r="H887" s="45"/>
      <c r="I887" s="230"/>
      <c r="J887" s="45"/>
      <c r="K887" s="45"/>
      <c r="L887" s="45"/>
      <c r="M887" s="45"/>
      <c r="N887" s="230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>
      <c r="A888" s="45"/>
      <c r="B888" s="45"/>
      <c r="C888" s="45"/>
      <c r="D888" s="230"/>
      <c r="E888" s="45"/>
      <c r="F888" s="45"/>
      <c r="G888" s="45"/>
      <c r="H888" s="45"/>
      <c r="I888" s="230"/>
      <c r="J888" s="45"/>
      <c r="K888" s="45"/>
      <c r="L888" s="45"/>
      <c r="M888" s="45"/>
      <c r="N888" s="230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>
      <c r="A889" s="45"/>
      <c r="B889" s="45"/>
      <c r="C889" s="45"/>
      <c r="D889" s="230"/>
      <c r="E889" s="45"/>
      <c r="F889" s="45"/>
      <c r="G889" s="45"/>
      <c r="H889" s="45"/>
      <c r="I889" s="230"/>
      <c r="J889" s="45"/>
      <c r="K889" s="45"/>
      <c r="L889" s="45"/>
      <c r="M889" s="45"/>
      <c r="N889" s="230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>
      <c r="A890" s="45"/>
      <c r="B890" s="45"/>
      <c r="C890" s="45"/>
      <c r="D890" s="230"/>
      <c r="E890" s="45"/>
      <c r="F890" s="45"/>
      <c r="G890" s="45"/>
      <c r="H890" s="45"/>
      <c r="I890" s="230"/>
      <c r="J890" s="45"/>
      <c r="K890" s="45"/>
      <c r="L890" s="45"/>
      <c r="M890" s="45"/>
      <c r="N890" s="230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>
      <c r="A891" s="45"/>
      <c r="B891" s="45"/>
      <c r="C891" s="45"/>
      <c r="D891" s="230"/>
      <c r="E891" s="45"/>
      <c r="F891" s="45"/>
      <c r="G891" s="45"/>
      <c r="H891" s="45"/>
      <c r="I891" s="230"/>
      <c r="J891" s="45"/>
      <c r="K891" s="45"/>
      <c r="L891" s="45"/>
      <c r="M891" s="45"/>
      <c r="N891" s="230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>
      <c r="A892" s="45"/>
      <c r="B892" s="45"/>
      <c r="C892" s="45"/>
      <c r="D892" s="230"/>
      <c r="E892" s="45"/>
      <c r="F892" s="45"/>
      <c r="G892" s="45"/>
      <c r="H892" s="45"/>
      <c r="I892" s="230"/>
      <c r="J892" s="45"/>
      <c r="K892" s="45"/>
      <c r="L892" s="45"/>
      <c r="M892" s="45"/>
      <c r="N892" s="230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>
      <c r="A893" s="45"/>
      <c r="B893" s="45"/>
      <c r="C893" s="45"/>
      <c r="D893" s="230"/>
      <c r="E893" s="45"/>
      <c r="F893" s="45"/>
      <c r="G893" s="45"/>
      <c r="H893" s="45"/>
      <c r="I893" s="230"/>
      <c r="J893" s="45"/>
      <c r="K893" s="45"/>
      <c r="L893" s="45"/>
      <c r="M893" s="45"/>
      <c r="N893" s="230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>
      <c r="A894" s="45"/>
      <c r="B894" s="45"/>
      <c r="C894" s="45"/>
      <c r="D894" s="230"/>
      <c r="E894" s="45"/>
      <c r="F894" s="45"/>
      <c r="G894" s="45"/>
      <c r="H894" s="45"/>
      <c r="I894" s="230"/>
      <c r="J894" s="45"/>
      <c r="K894" s="45"/>
      <c r="L894" s="45"/>
      <c r="M894" s="45"/>
      <c r="N894" s="230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>
      <c r="A895" s="45"/>
      <c r="B895" s="45"/>
      <c r="C895" s="45"/>
      <c r="D895" s="230"/>
      <c r="E895" s="45"/>
      <c r="F895" s="45"/>
      <c r="G895" s="45"/>
      <c r="H895" s="45"/>
      <c r="I895" s="230"/>
      <c r="J895" s="45"/>
      <c r="K895" s="45"/>
      <c r="L895" s="45"/>
      <c r="M895" s="45"/>
      <c r="N895" s="230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>
      <c r="A896" s="45"/>
      <c r="B896" s="45"/>
      <c r="C896" s="45"/>
      <c r="D896" s="230"/>
      <c r="E896" s="45"/>
      <c r="F896" s="45"/>
      <c r="G896" s="45"/>
      <c r="H896" s="45"/>
      <c r="I896" s="230"/>
      <c r="J896" s="45"/>
      <c r="K896" s="45"/>
      <c r="L896" s="45"/>
      <c r="M896" s="45"/>
      <c r="N896" s="230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>
      <c r="A897" s="45"/>
      <c r="B897" s="45"/>
      <c r="C897" s="45"/>
      <c r="D897" s="230"/>
      <c r="E897" s="45"/>
      <c r="F897" s="45"/>
      <c r="G897" s="45"/>
      <c r="H897" s="45"/>
      <c r="I897" s="230"/>
      <c r="J897" s="45"/>
      <c r="K897" s="45"/>
      <c r="L897" s="45"/>
      <c r="M897" s="45"/>
      <c r="N897" s="230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>
      <c r="A898" s="45"/>
      <c r="B898" s="45"/>
      <c r="C898" s="45"/>
      <c r="D898" s="230"/>
      <c r="E898" s="45"/>
      <c r="F898" s="45"/>
      <c r="G898" s="45"/>
      <c r="H898" s="45"/>
      <c r="I898" s="230"/>
      <c r="J898" s="45"/>
      <c r="K898" s="45"/>
      <c r="L898" s="45"/>
      <c r="M898" s="45"/>
      <c r="N898" s="230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>
      <c r="A899" s="45"/>
      <c r="B899" s="45"/>
      <c r="C899" s="45"/>
      <c r="D899" s="230"/>
      <c r="E899" s="45"/>
      <c r="F899" s="45"/>
      <c r="G899" s="45"/>
      <c r="H899" s="45"/>
      <c r="I899" s="230"/>
      <c r="J899" s="45"/>
      <c r="K899" s="45"/>
      <c r="L899" s="45"/>
      <c r="M899" s="45"/>
      <c r="N899" s="230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>
      <c r="A900" s="45"/>
      <c r="B900" s="45"/>
      <c r="C900" s="45"/>
      <c r="D900" s="230"/>
      <c r="E900" s="45"/>
      <c r="F900" s="45"/>
      <c r="G900" s="45"/>
      <c r="H900" s="45"/>
      <c r="I900" s="230"/>
      <c r="J900" s="45"/>
      <c r="K900" s="45"/>
      <c r="L900" s="45"/>
      <c r="M900" s="45"/>
      <c r="N900" s="230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>
      <c r="A901" s="45"/>
      <c r="B901" s="45"/>
      <c r="C901" s="45"/>
      <c r="D901" s="230"/>
      <c r="E901" s="45"/>
      <c r="F901" s="45"/>
      <c r="G901" s="45"/>
      <c r="H901" s="45"/>
      <c r="I901" s="230"/>
      <c r="J901" s="45"/>
      <c r="K901" s="45"/>
      <c r="L901" s="45"/>
      <c r="M901" s="45"/>
      <c r="N901" s="230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>
      <c r="A902" s="45"/>
      <c r="B902" s="45"/>
      <c r="C902" s="45"/>
      <c r="D902" s="230"/>
      <c r="E902" s="45"/>
      <c r="F902" s="45"/>
      <c r="G902" s="45"/>
      <c r="H902" s="45"/>
      <c r="I902" s="230"/>
      <c r="J902" s="45"/>
      <c r="K902" s="45"/>
      <c r="L902" s="45"/>
      <c r="M902" s="45"/>
      <c r="N902" s="230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>
      <c r="A903" s="45"/>
      <c r="B903" s="45"/>
      <c r="C903" s="45"/>
      <c r="D903" s="230"/>
      <c r="E903" s="45"/>
      <c r="F903" s="45"/>
      <c r="G903" s="45"/>
      <c r="H903" s="45"/>
      <c r="I903" s="230"/>
      <c r="J903" s="45"/>
      <c r="K903" s="45"/>
      <c r="L903" s="45"/>
      <c r="M903" s="45"/>
      <c r="N903" s="230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>
      <c r="A904" s="45"/>
      <c r="B904" s="45"/>
      <c r="C904" s="45"/>
      <c r="D904" s="230"/>
      <c r="E904" s="45"/>
      <c r="F904" s="45"/>
      <c r="G904" s="45"/>
      <c r="H904" s="45"/>
      <c r="I904" s="230"/>
      <c r="J904" s="45"/>
      <c r="K904" s="45"/>
      <c r="L904" s="45"/>
      <c r="M904" s="45"/>
      <c r="N904" s="230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>
      <c r="A905" s="45"/>
      <c r="B905" s="45"/>
      <c r="C905" s="45"/>
      <c r="D905" s="230"/>
      <c r="E905" s="45"/>
      <c r="F905" s="45"/>
      <c r="G905" s="45"/>
      <c r="H905" s="45"/>
      <c r="I905" s="230"/>
      <c r="J905" s="45"/>
      <c r="K905" s="45"/>
      <c r="L905" s="45"/>
      <c r="M905" s="45"/>
      <c r="N905" s="230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>
      <c r="A906" s="45"/>
      <c r="B906" s="45"/>
      <c r="C906" s="45"/>
      <c r="D906" s="230"/>
      <c r="E906" s="45"/>
      <c r="F906" s="45"/>
      <c r="G906" s="45"/>
      <c r="H906" s="45"/>
      <c r="I906" s="230"/>
      <c r="J906" s="45"/>
      <c r="K906" s="45"/>
      <c r="L906" s="45"/>
      <c r="M906" s="45"/>
      <c r="N906" s="230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>
      <c r="A907" s="45"/>
      <c r="B907" s="45"/>
      <c r="C907" s="45"/>
      <c r="D907" s="230"/>
      <c r="E907" s="45"/>
      <c r="F907" s="45"/>
      <c r="G907" s="45"/>
      <c r="H907" s="45"/>
      <c r="I907" s="230"/>
      <c r="J907" s="45"/>
      <c r="K907" s="45"/>
      <c r="L907" s="45"/>
      <c r="M907" s="45"/>
      <c r="N907" s="230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>
      <c r="A908" s="45"/>
      <c r="B908" s="45"/>
      <c r="C908" s="45"/>
      <c r="D908" s="230"/>
      <c r="E908" s="45"/>
      <c r="F908" s="45"/>
      <c r="G908" s="45"/>
      <c r="H908" s="45"/>
      <c r="I908" s="230"/>
      <c r="J908" s="45"/>
      <c r="K908" s="45"/>
      <c r="L908" s="45"/>
      <c r="M908" s="45"/>
      <c r="N908" s="230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>
      <c r="A909" s="45"/>
      <c r="B909" s="45"/>
      <c r="C909" s="45"/>
      <c r="D909" s="230"/>
      <c r="E909" s="45"/>
      <c r="F909" s="45"/>
      <c r="G909" s="45"/>
      <c r="H909" s="45"/>
      <c r="I909" s="230"/>
      <c r="J909" s="45"/>
      <c r="K909" s="45"/>
      <c r="L909" s="45"/>
      <c r="M909" s="45"/>
      <c r="N909" s="230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>
      <c r="A910" s="45"/>
      <c r="B910" s="45"/>
      <c r="C910" s="45"/>
      <c r="D910" s="230"/>
      <c r="E910" s="45"/>
      <c r="F910" s="45"/>
      <c r="G910" s="45"/>
      <c r="H910" s="45"/>
      <c r="I910" s="230"/>
      <c r="J910" s="45"/>
      <c r="K910" s="45"/>
      <c r="L910" s="45"/>
      <c r="M910" s="45"/>
      <c r="N910" s="230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>
      <c r="A911" s="45"/>
      <c r="B911" s="45"/>
      <c r="C911" s="45"/>
      <c r="D911" s="230"/>
      <c r="E911" s="45"/>
      <c r="F911" s="45"/>
      <c r="G911" s="45"/>
      <c r="H911" s="45"/>
      <c r="I911" s="230"/>
      <c r="J911" s="45"/>
      <c r="K911" s="45"/>
      <c r="L911" s="45"/>
      <c r="M911" s="45"/>
      <c r="N911" s="230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>
      <c r="A912" s="45"/>
      <c r="B912" s="45"/>
      <c r="C912" s="45"/>
      <c r="D912" s="230"/>
      <c r="E912" s="45"/>
      <c r="F912" s="45"/>
      <c r="G912" s="45"/>
      <c r="H912" s="45"/>
      <c r="I912" s="230"/>
      <c r="J912" s="45"/>
      <c r="K912" s="45"/>
      <c r="L912" s="45"/>
      <c r="M912" s="45"/>
      <c r="N912" s="230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>
      <c r="A913" s="45"/>
      <c r="B913" s="45"/>
      <c r="C913" s="45"/>
      <c r="D913" s="230"/>
      <c r="E913" s="45"/>
      <c r="F913" s="45"/>
      <c r="G913" s="45"/>
      <c r="H913" s="45"/>
      <c r="I913" s="230"/>
      <c r="J913" s="45"/>
      <c r="K913" s="45"/>
      <c r="L913" s="45"/>
      <c r="M913" s="45"/>
      <c r="N913" s="230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>
      <c r="A914" s="45"/>
      <c r="B914" s="45"/>
      <c r="C914" s="45"/>
      <c r="D914" s="230"/>
      <c r="E914" s="45"/>
      <c r="F914" s="45"/>
      <c r="G914" s="45"/>
      <c r="H914" s="45"/>
      <c r="I914" s="230"/>
      <c r="J914" s="45"/>
      <c r="K914" s="45"/>
      <c r="L914" s="45"/>
      <c r="M914" s="45"/>
      <c r="N914" s="230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>
      <c r="A915" s="45"/>
      <c r="B915" s="45"/>
      <c r="C915" s="45"/>
      <c r="D915" s="230"/>
      <c r="E915" s="45"/>
      <c r="F915" s="45"/>
      <c r="G915" s="45"/>
      <c r="H915" s="45"/>
      <c r="I915" s="230"/>
      <c r="J915" s="45"/>
      <c r="K915" s="45"/>
      <c r="L915" s="45"/>
      <c r="M915" s="45"/>
      <c r="N915" s="230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>
      <c r="A916" s="45"/>
      <c r="B916" s="45"/>
      <c r="C916" s="45"/>
      <c r="D916" s="230"/>
      <c r="E916" s="45"/>
      <c r="F916" s="45"/>
      <c r="G916" s="45"/>
      <c r="H916" s="45"/>
      <c r="I916" s="230"/>
      <c r="J916" s="45"/>
      <c r="K916" s="45"/>
      <c r="L916" s="45"/>
      <c r="M916" s="45"/>
      <c r="N916" s="230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>
      <c r="A917" s="45"/>
      <c r="B917" s="45"/>
      <c r="C917" s="45"/>
      <c r="D917" s="230"/>
      <c r="E917" s="45"/>
      <c r="F917" s="45"/>
      <c r="G917" s="45"/>
      <c r="H917" s="45"/>
      <c r="I917" s="230"/>
      <c r="J917" s="45"/>
      <c r="K917" s="45"/>
      <c r="L917" s="45"/>
      <c r="M917" s="45"/>
      <c r="N917" s="230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>
      <c r="A918" s="45"/>
      <c r="B918" s="45"/>
      <c r="C918" s="45"/>
      <c r="D918" s="230"/>
      <c r="E918" s="45"/>
      <c r="F918" s="45"/>
      <c r="G918" s="45"/>
      <c r="H918" s="45"/>
      <c r="I918" s="230"/>
      <c r="J918" s="45"/>
      <c r="K918" s="45"/>
      <c r="L918" s="45"/>
      <c r="M918" s="45"/>
      <c r="N918" s="230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>
      <c r="A919" s="45"/>
      <c r="B919" s="45"/>
      <c r="C919" s="45"/>
      <c r="D919" s="230"/>
      <c r="E919" s="45"/>
      <c r="F919" s="45"/>
      <c r="G919" s="45"/>
      <c r="H919" s="45"/>
      <c r="I919" s="230"/>
      <c r="J919" s="45"/>
      <c r="K919" s="45"/>
      <c r="L919" s="45"/>
      <c r="M919" s="45"/>
      <c r="N919" s="230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>
      <c r="A920" s="45"/>
      <c r="B920" s="45"/>
      <c r="C920" s="45"/>
      <c r="D920" s="230"/>
      <c r="E920" s="45"/>
      <c r="F920" s="45"/>
      <c r="G920" s="45"/>
      <c r="H920" s="45"/>
      <c r="I920" s="230"/>
      <c r="J920" s="45"/>
      <c r="K920" s="45"/>
      <c r="L920" s="45"/>
      <c r="M920" s="45"/>
      <c r="N920" s="230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>
      <c r="A921" s="45"/>
      <c r="B921" s="45"/>
      <c r="C921" s="45"/>
      <c r="D921" s="230"/>
      <c r="E921" s="45"/>
      <c r="F921" s="45"/>
      <c r="G921" s="45"/>
      <c r="H921" s="45"/>
      <c r="I921" s="230"/>
      <c r="J921" s="45"/>
      <c r="K921" s="45"/>
      <c r="L921" s="45"/>
      <c r="M921" s="45"/>
      <c r="N921" s="230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>
      <c r="A922" s="45"/>
      <c r="B922" s="45"/>
      <c r="C922" s="45"/>
      <c r="D922" s="230"/>
      <c r="E922" s="45"/>
      <c r="F922" s="45"/>
      <c r="G922" s="45"/>
      <c r="H922" s="45"/>
      <c r="I922" s="230"/>
      <c r="J922" s="45"/>
      <c r="K922" s="45"/>
      <c r="L922" s="45"/>
      <c r="M922" s="45"/>
      <c r="N922" s="230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>
      <c r="A923" s="45"/>
      <c r="B923" s="45"/>
      <c r="C923" s="45"/>
      <c r="D923" s="230"/>
      <c r="E923" s="45"/>
      <c r="F923" s="45"/>
      <c r="G923" s="45"/>
      <c r="H923" s="45"/>
      <c r="I923" s="230"/>
      <c r="J923" s="45"/>
      <c r="K923" s="45"/>
      <c r="L923" s="45"/>
      <c r="M923" s="45"/>
      <c r="N923" s="230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>
      <c r="A924" s="45"/>
      <c r="B924" s="45"/>
      <c r="C924" s="45"/>
      <c r="D924" s="230"/>
      <c r="E924" s="45"/>
      <c r="F924" s="45"/>
      <c r="G924" s="45"/>
      <c r="H924" s="45"/>
      <c r="I924" s="230"/>
      <c r="J924" s="45"/>
      <c r="K924" s="45"/>
      <c r="L924" s="45"/>
      <c r="M924" s="45"/>
      <c r="N924" s="230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>
      <c r="A925" s="45"/>
      <c r="B925" s="45"/>
      <c r="C925" s="45"/>
      <c r="D925" s="230"/>
      <c r="E925" s="45"/>
      <c r="F925" s="45"/>
      <c r="G925" s="45"/>
      <c r="H925" s="45"/>
      <c r="I925" s="230"/>
      <c r="J925" s="45"/>
      <c r="K925" s="45"/>
      <c r="L925" s="45"/>
      <c r="M925" s="45"/>
      <c r="N925" s="230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>
      <c r="A926" s="45"/>
      <c r="B926" s="45"/>
      <c r="C926" s="45"/>
      <c r="D926" s="230"/>
      <c r="E926" s="45"/>
      <c r="F926" s="45"/>
      <c r="G926" s="45"/>
      <c r="H926" s="45"/>
      <c r="I926" s="230"/>
      <c r="J926" s="45"/>
      <c r="K926" s="45"/>
      <c r="L926" s="45"/>
      <c r="M926" s="45"/>
      <c r="N926" s="230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>
      <c r="A927" s="45"/>
      <c r="B927" s="45"/>
      <c r="C927" s="45"/>
      <c r="D927" s="230"/>
      <c r="E927" s="45"/>
      <c r="F927" s="45"/>
      <c r="G927" s="45"/>
      <c r="H927" s="45"/>
      <c r="I927" s="230"/>
      <c r="J927" s="45"/>
      <c r="K927" s="45"/>
      <c r="L927" s="45"/>
      <c r="M927" s="45"/>
      <c r="N927" s="230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>
      <c r="A928" s="45"/>
      <c r="B928" s="45"/>
      <c r="C928" s="45"/>
      <c r="D928" s="230"/>
      <c r="E928" s="45"/>
      <c r="F928" s="45"/>
      <c r="G928" s="45"/>
      <c r="H928" s="45"/>
      <c r="I928" s="230"/>
      <c r="J928" s="45"/>
      <c r="K928" s="45"/>
      <c r="L928" s="45"/>
      <c r="M928" s="45"/>
      <c r="N928" s="230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>
      <c r="A929" s="45"/>
      <c r="B929" s="45"/>
      <c r="C929" s="45"/>
      <c r="D929" s="230"/>
      <c r="E929" s="45"/>
      <c r="F929" s="45"/>
      <c r="G929" s="45"/>
      <c r="H929" s="45"/>
      <c r="I929" s="230"/>
      <c r="J929" s="45"/>
      <c r="K929" s="45"/>
      <c r="L929" s="45"/>
      <c r="M929" s="45"/>
      <c r="N929" s="230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>
      <c r="A930" s="45"/>
      <c r="B930" s="45"/>
      <c r="C930" s="45"/>
      <c r="D930" s="230"/>
      <c r="E930" s="45"/>
      <c r="F930" s="45"/>
      <c r="G930" s="45"/>
      <c r="H930" s="45"/>
      <c r="I930" s="230"/>
      <c r="J930" s="45"/>
      <c r="K930" s="45"/>
      <c r="L930" s="45"/>
      <c r="M930" s="45"/>
      <c r="N930" s="230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>
      <c r="A931" s="45"/>
      <c r="B931" s="45"/>
      <c r="C931" s="45"/>
      <c r="D931" s="230"/>
      <c r="E931" s="45"/>
      <c r="F931" s="45"/>
      <c r="G931" s="45"/>
      <c r="H931" s="45"/>
      <c r="I931" s="230"/>
      <c r="J931" s="45"/>
      <c r="K931" s="45"/>
      <c r="L931" s="45"/>
      <c r="M931" s="45"/>
      <c r="N931" s="230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>
      <c r="A932" s="45"/>
      <c r="B932" s="45"/>
      <c r="C932" s="45"/>
      <c r="D932" s="230"/>
      <c r="E932" s="45"/>
      <c r="F932" s="45"/>
      <c r="G932" s="45"/>
      <c r="H932" s="45"/>
      <c r="I932" s="230"/>
      <c r="J932" s="45"/>
      <c r="K932" s="45"/>
      <c r="L932" s="45"/>
      <c r="M932" s="45"/>
      <c r="N932" s="230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>
      <c r="A933" s="45"/>
      <c r="B933" s="45"/>
      <c r="C933" s="45"/>
      <c r="D933" s="230"/>
      <c r="E933" s="45"/>
      <c r="F933" s="45"/>
      <c r="G933" s="45"/>
      <c r="H933" s="45"/>
      <c r="I933" s="230"/>
      <c r="J933" s="45"/>
      <c r="K933" s="45"/>
      <c r="L933" s="45"/>
      <c r="M933" s="45"/>
      <c r="N933" s="230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>
      <c r="A934" s="45"/>
      <c r="B934" s="45"/>
      <c r="C934" s="45"/>
      <c r="D934" s="230"/>
      <c r="E934" s="45"/>
      <c r="F934" s="45"/>
      <c r="G934" s="45"/>
      <c r="H934" s="45"/>
      <c r="I934" s="230"/>
      <c r="J934" s="45"/>
      <c r="K934" s="45"/>
      <c r="L934" s="45"/>
      <c r="M934" s="45"/>
      <c r="N934" s="230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>
      <c r="A935" s="45"/>
      <c r="B935" s="45"/>
      <c r="C935" s="45"/>
      <c r="D935" s="230"/>
      <c r="E935" s="45"/>
      <c r="F935" s="45"/>
      <c r="G935" s="45"/>
      <c r="H935" s="45"/>
      <c r="I935" s="230"/>
      <c r="J935" s="45"/>
      <c r="K935" s="45"/>
      <c r="L935" s="45"/>
      <c r="M935" s="45"/>
      <c r="N935" s="230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>
      <c r="A936" s="45"/>
      <c r="B936" s="45"/>
      <c r="C936" s="45"/>
      <c r="D936" s="230"/>
      <c r="E936" s="45"/>
      <c r="F936" s="45"/>
      <c r="G936" s="45"/>
      <c r="H936" s="45"/>
      <c r="I936" s="230"/>
      <c r="J936" s="45"/>
      <c r="K936" s="45"/>
      <c r="L936" s="45"/>
      <c r="M936" s="45"/>
      <c r="N936" s="230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>
      <c r="A937" s="45"/>
      <c r="B937" s="45"/>
      <c r="C937" s="45"/>
      <c r="D937" s="230"/>
      <c r="E937" s="45"/>
      <c r="F937" s="45"/>
      <c r="G937" s="45"/>
      <c r="H937" s="45"/>
      <c r="I937" s="230"/>
      <c r="J937" s="45"/>
      <c r="K937" s="45"/>
      <c r="L937" s="45"/>
      <c r="M937" s="45"/>
      <c r="N937" s="230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>
      <c r="A938" s="45"/>
      <c r="B938" s="45"/>
      <c r="C938" s="45"/>
      <c r="D938" s="230"/>
      <c r="E938" s="45"/>
      <c r="F938" s="45"/>
      <c r="G938" s="45"/>
      <c r="H938" s="45"/>
      <c r="I938" s="230"/>
      <c r="J938" s="45"/>
      <c r="K938" s="45"/>
      <c r="L938" s="45"/>
      <c r="M938" s="45"/>
      <c r="N938" s="230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>
      <c r="A939" s="45"/>
      <c r="B939" s="45"/>
      <c r="C939" s="45"/>
      <c r="D939" s="230"/>
      <c r="E939" s="45"/>
      <c r="F939" s="45"/>
      <c r="G939" s="45"/>
      <c r="H939" s="45"/>
      <c r="I939" s="230"/>
      <c r="J939" s="45"/>
      <c r="K939" s="45"/>
      <c r="L939" s="45"/>
      <c r="M939" s="45"/>
      <c r="N939" s="230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>
      <c r="A940" s="45"/>
      <c r="B940" s="45"/>
      <c r="C940" s="45"/>
      <c r="D940" s="230"/>
      <c r="E940" s="45"/>
      <c r="F940" s="45"/>
      <c r="G940" s="45"/>
      <c r="H940" s="45"/>
      <c r="I940" s="230"/>
      <c r="J940" s="45"/>
      <c r="K940" s="45"/>
      <c r="L940" s="45"/>
      <c r="M940" s="45"/>
      <c r="N940" s="230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>
      <c r="A941" s="45"/>
      <c r="B941" s="45"/>
      <c r="C941" s="45"/>
      <c r="D941" s="230"/>
      <c r="E941" s="45"/>
      <c r="F941" s="45"/>
      <c r="G941" s="45"/>
      <c r="H941" s="45"/>
      <c r="I941" s="230"/>
      <c r="J941" s="45"/>
      <c r="K941" s="45"/>
      <c r="L941" s="45"/>
      <c r="M941" s="45"/>
      <c r="N941" s="230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>
      <c r="A942" s="45"/>
      <c r="B942" s="45"/>
      <c r="C942" s="45"/>
      <c r="D942" s="230"/>
      <c r="E942" s="45"/>
      <c r="F942" s="45"/>
      <c r="G942" s="45"/>
      <c r="H942" s="45"/>
      <c r="I942" s="230"/>
      <c r="J942" s="45"/>
      <c r="K942" s="45"/>
      <c r="L942" s="45"/>
      <c r="M942" s="45"/>
      <c r="N942" s="230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>
      <c r="A943" s="45"/>
      <c r="B943" s="45"/>
      <c r="C943" s="45"/>
      <c r="D943" s="230"/>
      <c r="E943" s="45"/>
      <c r="F943" s="45"/>
      <c r="G943" s="45"/>
      <c r="H943" s="45"/>
      <c r="I943" s="230"/>
      <c r="J943" s="45"/>
      <c r="K943" s="45"/>
      <c r="L943" s="45"/>
      <c r="M943" s="45"/>
      <c r="N943" s="230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>
      <c r="A944" s="45"/>
      <c r="B944" s="45"/>
      <c r="C944" s="45"/>
      <c r="D944" s="230"/>
      <c r="E944" s="45"/>
      <c r="F944" s="45"/>
      <c r="G944" s="45"/>
      <c r="H944" s="45"/>
      <c r="I944" s="230"/>
      <c r="J944" s="45"/>
      <c r="K944" s="45"/>
      <c r="L944" s="45"/>
      <c r="M944" s="45"/>
      <c r="N944" s="230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>
      <c r="A945" s="45"/>
      <c r="B945" s="45"/>
      <c r="C945" s="45"/>
      <c r="D945" s="230"/>
      <c r="E945" s="45"/>
      <c r="F945" s="45"/>
      <c r="G945" s="45"/>
      <c r="H945" s="45"/>
      <c r="I945" s="230"/>
      <c r="J945" s="45"/>
      <c r="K945" s="45"/>
      <c r="L945" s="45"/>
      <c r="M945" s="45"/>
      <c r="N945" s="230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>
      <c r="A946" s="45"/>
      <c r="B946" s="45"/>
      <c r="C946" s="45"/>
      <c r="D946" s="230"/>
      <c r="E946" s="45"/>
      <c r="F946" s="45"/>
      <c r="G946" s="45"/>
      <c r="H946" s="45"/>
      <c r="I946" s="230"/>
      <c r="J946" s="45"/>
      <c r="K946" s="45"/>
      <c r="L946" s="45"/>
      <c r="M946" s="45"/>
      <c r="N946" s="230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>
      <c r="A947" s="45"/>
      <c r="B947" s="45"/>
      <c r="C947" s="45"/>
      <c r="D947" s="230"/>
      <c r="E947" s="45"/>
      <c r="F947" s="45"/>
      <c r="G947" s="45"/>
      <c r="H947" s="45"/>
      <c r="I947" s="230"/>
      <c r="J947" s="45"/>
      <c r="K947" s="45"/>
      <c r="L947" s="45"/>
      <c r="M947" s="45"/>
      <c r="N947" s="230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>
      <c r="A948" s="45"/>
      <c r="B948" s="45"/>
      <c r="C948" s="45"/>
      <c r="D948" s="230"/>
      <c r="E948" s="45"/>
      <c r="F948" s="45"/>
      <c r="G948" s="45"/>
      <c r="H948" s="45"/>
      <c r="I948" s="230"/>
      <c r="J948" s="45"/>
      <c r="K948" s="45"/>
      <c r="L948" s="45"/>
      <c r="M948" s="45"/>
      <c r="N948" s="230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>
      <c r="A949" s="45"/>
      <c r="B949" s="45"/>
      <c r="C949" s="45"/>
      <c r="D949" s="230"/>
      <c r="E949" s="45"/>
      <c r="F949" s="45"/>
      <c r="G949" s="45"/>
      <c r="H949" s="45"/>
      <c r="I949" s="230"/>
      <c r="J949" s="45"/>
      <c r="K949" s="45"/>
      <c r="L949" s="45"/>
      <c r="M949" s="45"/>
      <c r="N949" s="230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>
      <c r="A950" s="45"/>
      <c r="B950" s="45"/>
      <c r="C950" s="45"/>
      <c r="D950" s="230"/>
      <c r="E950" s="45"/>
      <c r="F950" s="45"/>
      <c r="G950" s="45"/>
      <c r="H950" s="45"/>
      <c r="I950" s="230"/>
      <c r="J950" s="45"/>
      <c r="K950" s="45"/>
      <c r="L950" s="45"/>
      <c r="M950" s="45"/>
      <c r="N950" s="230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>
      <c r="A951" s="45"/>
      <c r="B951" s="45"/>
      <c r="C951" s="45"/>
      <c r="D951" s="230"/>
      <c r="E951" s="45"/>
      <c r="F951" s="45"/>
      <c r="G951" s="45"/>
      <c r="H951" s="45"/>
      <c r="I951" s="230"/>
      <c r="J951" s="45"/>
      <c r="K951" s="45"/>
      <c r="L951" s="45"/>
      <c r="M951" s="45"/>
      <c r="N951" s="230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>
      <c r="A952" s="45"/>
      <c r="B952" s="45"/>
      <c r="C952" s="45"/>
      <c r="D952" s="230"/>
      <c r="E952" s="45"/>
      <c r="F952" s="45"/>
      <c r="G952" s="45"/>
      <c r="H952" s="45"/>
      <c r="I952" s="230"/>
      <c r="J952" s="45"/>
      <c r="K952" s="45"/>
      <c r="L952" s="45"/>
      <c r="M952" s="45"/>
      <c r="N952" s="230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>
      <c r="A953" s="45"/>
      <c r="B953" s="45"/>
      <c r="C953" s="45"/>
      <c r="D953" s="230"/>
      <c r="E953" s="45"/>
      <c r="F953" s="45"/>
      <c r="G953" s="45"/>
      <c r="H953" s="45"/>
      <c r="I953" s="230"/>
      <c r="J953" s="45"/>
      <c r="K953" s="45"/>
      <c r="L953" s="45"/>
      <c r="M953" s="45"/>
      <c r="N953" s="230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>
      <c r="A954" s="45"/>
      <c r="B954" s="45"/>
      <c r="C954" s="45"/>
      <c r="D954" s="230"/>
      <c r="E954" s="45"/>
      <c r="F954" s="45"/>
      <c r="G954" s="45"/>
      <c r="H954" s="45"/>
      <c r="I954" s="230"/>
      <c r="J954" s="45"/>
      <c r="K954" s="45"/>
      <c r="L954" s="45"/>
      <c r="M954" s="45"/>
      <c r="N954" s="230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>
      <c r="A955" s="45"/>
      <c r="B955" s="45"/>
      <c r="C955" s="45"/>
      <c r="D955" s="230"/>
      <c r="E955" s="45"/>
      <c r="F955" s="45"/>
      <c r="G955" s="45"/>
      <c r="H955" s="45"/>
      <c r="I955" s="230"/>
      <c r="J955" s="45"/>
      <c r="K955" s="45"/>
      <c r="L955" s="45"/>
      <c r="M955" s="45"/>
      <c r="N955" s="230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>
      <c r="A956" s="45"/>
      <c r="B956" s="45"/>
      <c r="C956" s="45"/>
      <c r="D956" s="230"/>
      <c r="E956" s="45"/>
      <c r="F956" s="45"/>
      <c r="G956" s="45"/>
      <c r="H956" s="45"/>
      <c r="I956" s="230"/>
      <c r="J956" s="45"/>
      <c r="K956" s="45"/>
      <c r="L956" s="45"/>
      <c r="M956" s="45"/>
      <c r="N956" s="230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>
      <c r="A957" s="45"/>
      <c r="B957" s="45"/>
      <c r="C957" s="45"/>
      <c r="D957" s="230"/>
      <c r="E957" s="45"/>
      <c r="F957" s="45"/>
      <c r="G957" s="45"/>
      <c r="H957" s="45"/>
      <c r="I957" s="230"/>
      <c r="J957" s="45"/>
      <c r="K957" s="45"/>
      <c r="L957" s="45"/>
      <c r="M957" s="45"/>
      <c r="N957" s="230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>
      <c r="A958" s="45"/>
      <c r="B958" s="45"/>
      <c r="C958" s="45"/>
      <c r="D958" s="230"/>
      <c r="E958" s="45"/>
      <c r="F958" s="45"/>
      <c r="G958" s="45"/>
      <c r="H958" s="45"/>
      <c r="I958" s="230"/>
      <c r="J958" s="45"/>
      <c r="K958" s="45"/>
      <c r="L958" s="45"/>
      <c r="M958" s="45"/>
      <c r="N958" s="230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>
      <c r="A959" s="45"/>
      <c r="B959" s="45"/>
      <c r="C959" s="45"/>
      <c r="D959" s="230"/>
      <c r="E959" s="45"/>
      <c r="F959" s="45"/>
      <c r="G959" s="45"/>
      <c r="H959" s="45"/>
      <c r="I959" s="230"/>
      <c r="J959" s="45"/>
      <c r="K959" s="45"/>
      <c r="L959" s="45"/>
      <c r="M959" s="45"/>
      <c r="N959" s="230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>
      <c r="A960" s="45"/>
      <c r="B960" s="45"/>
      <c r="C960" s="45"/>
      <c r="D960" s="230"/>
      <c r="E960" s="45"/>
      <c r="F960" s="45"/>
      <c r="G960" s="45"/>
      <c r="H960" s="45"/>
      <c r="I960" s="230"/>
      <c r="J960" s="45"/>
      <c r="K960" s="45"/>
      <c r="L960" s="45"/>
      <c r="M960" s="45"/>
      <c r="N960" s="230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>
      <c r="A961" s="45"/>
      <c r="B961" s="45"/>
      <c r="C961" s="45"/>
      <c r="D961" s="230"/>
      <c r="E961" s="45"/>
      <c r="F961" s="45"/>
      <c r="G961" s="45"/>
      <c r="H961" s="45"/>
      <c r="I961" s="230"/>
      <c r="J961" s="45"/>
      <c r="K961" s="45"/>
      <c r="L961" s="45"/>
      <c r="M961" s="45"/>
      <c r="N961" s="230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>
      <c r="A962" s="45"/>
      <c r="B962" s="45"/>
      <c r="C962" s="45"/>
      <c r="D962" s="230"/>
      <c r="E962" s="45"/>
      <c r="F962" s="45"/>
      <c r="G962" s="45"/>
      <c r="H962" s="45"/>
      <c r="I962" s="230"/>
      <c r="J962" s="45"/>
      <c r="K962" s="45"/>
      <c r="L962" s="45"/>
      <c r="M962" s="45"/>
      <c r="N962" s="230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>
      <c r="A963" s="45"/>
      <c r="B963" s="45"/>
      <c r="C963" s="45"/>
      <c r="D963" s="230"/>
      <c r="E963" s="45"/>
      <c r="F963" s="45"/>
      <c r="G963" s="45"/>
      <c r="H963" s="45"/>
      <c r="I963" s="230"/>
      <c r="J963" s="45"/>
      <c r="K963" s="45"/>
      <c r="L963" s="45"/>
      <c r="M963" s="45"/>
      <c r="N963" s="230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>
      <c r="A964" s="45"/>
      <c r="B964" s="45"/>
      <c r="C964" s="45"/>
      <c r="D964" s="230"/>
      <c r="E964" s="45"/>
      <c r="F964" s="45"/>
      <c r="G964" s="45"/>
      <c r="H964" s="45"/>
      <c r="I964" s="230"/>
      <c r="J964" s="45"/>
      <c r="K964" s="45"/>
      <c r="L964" s="45"/>
      <c r="M964" s="45"/>
      <c r="N964" s="230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>
      <c r="A965" s="45"/>
      <c r="B965" s="45"/>
      <c r="C965" s="45"/>
      <c r="D965" s="230"/>
      <c r="E965" s="45"/>
      <c r="F965" s="45"/>
      <c r="G965" s="45"/>
      <c r="H965" s="45"/>
      <c r="I965" s="230"/>
      <c r="J965" s="45"/>
      <c r="K965" s="45"/>
      <c r="L965" s="45"/>
      <c r="M965" s="45"/>
      <c r="N965" s="230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>
      <c r="A966" s="45"/>
      <c r="B966" s="45"/>
      <c r="C966" s="45"/>
      <c r="D966" s="230"/>
      <c r="E966" s="45"/>
      <c r="F966" s="45"/>
      <c r="G966" s="45"/>
      <c r="H966" s="45"/>
      <c r="I966" s="230"/>
      <c r="J966" s="45"/>
      <c r="K966" s="45"/>
      <c r="L966" s="45"/>
      <c r="M966" s="45"/>
      <c r="N966" s="230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>
      <c r="A967" s="45"/>
      <c r="B967" s="45"/>
      <c r="C967" s="45"/>
      <c r="D967" s="230"/>
      <c r="E967" s="45"/>
      <c r="F967" s="45"/>
      <c r="G967" s="45"/>
      <c r="H967" s="45"/>
      <c r="I967" s="230"/>
      <c r="J967" s="45"/>
      <c r="K967" s="45"/>
      <c r="L967" s="45"/>
      <c r="M967" s="45"/>
      <c r="N967" s="230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>
      <c r="A968" s="45"/>
      <c r="B968" s="45"/>
      <c r="C968" s="45"/>
      <c r="D968" s="230"/>
      <c r="E968" s="45"/>
      <c r="F968" s="45"/>
      <c r="G968" s="45"/>
      <c r="H968" s="45"/>
      <c r="I968" s="230"/>
      <c r="J968" s="45"/>
      <c r="K968" s="45"/>
      <c r="L968" s="45"/>
      <c r="M968" s="45"/>
      <c r="N968" s="230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>
      <c r="A969" s="45"/>
      <c r="B969" s="45"/>
      <c r="C969" s="45"/>
      <c r="D969" s="230"/>
      <c r="E969" s="45"/>
      <c r="F969" s="45"/>
      <c r="G969" s="45"/>
      <c r="H969" s="45"/>
      <c r="I969" s="230"/>
      <c r="J969" s="45"/>
      <c r="K969" s="45"/>
      <c r="L969" s="45"/>
      <c r="M969" s="45"/>
      <c r="N969" s="230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>
      <c r="A970" s="45"/>
      <c r="B970" s="45"/>
      <c r="C970" s="45"/>
      <c r="D970" s="230"/>
      <c r="E970" s="45"/>
      <c r="F970" s="45"/>
      <c r="G970" s="45"/>
      <c r="H970" s="45"/>
      <c r="I970" s="230"/>
      <c r="J970" s="45"/>
      <c r="K970" s="45"/>
      <c r="L970" s="45"/>
      <c r="M970" s="45"/>
      <c r="N970" s="230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>
      <c r="A971" s="45"/>
      <c r="B971" s="45"/>
      <c r="C971" s="45"/>
      <c r="D971" s="230"/>
      <c r="E971" s="45"/>
      <c r="F971" s="45"/>
      <c r="G971" s="45"/>
      <c r="H971" s="45"/>
      <c r="I971" s="230"/>
      <c r="J971" s="45"/>
      <c r="K971" s="45"/>
      <c r="L971" s="45"/>
      <c r="M971" s="45"/>
      <c r="N971" s="230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>
      <c r="A972" s="45"/>
      <c r="B972" s="45"/>
      <c r="C972" s="45"/>
      <c r="D972" s="230"/>
      <c r="E972" s="45"/>
      <c r="F972" s="45"/>
      <c r="G972" s="45"/>
      <c r="H972" s="45"/>
      <c r="I972" s="230"/>
      <c r="J972" s="45"/>
      <c r="K972" s="45"/>
      <c r="L972" s="45"/>
      <c r="M972" s="45"/>
      <c r="N972" s="230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>
      <c r="A973" s="45"/>
      <c r="B973" s="45"/>
      <c r="C973" s="45"/>
      <c r="D973" s="230"/>
      <c r="E973" s="45"/>
      <c r="F973" s="45"/>
      <c r="G973" s="45"/>
      <c r="H973" s="45"/>
      <c r="I973" s="230"/>
      <c r="J973" s="45"/>
      <c r="K973" s="45"/>
      <c r="L973" s="45"/>
      <c r="M973" s="45"/>
      <c r="N973" s="230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>
      <c r="A974" s="45"/>
      <c r="B974" s="45"/>
      <c r="C974" s="45"/>
      <c r="D974" s="230"/>
      <c r="E974" s="45"/>
      <c r="F974" s="45"/>
      <c r="G974" s="45"/>
      <c r="H974" s="45"/>
      <c r="I974" s="230"/>
      <c r="J974" s="45"/>
      <c r="K974" s="45"/>
      <c r="L974" s="45"/>
      <c r="M974" s="45"/>
      <c r="N974" s="230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>
      <c r="A975" s="45"/>
      <c r="B975" s="45"/>
      <c r="C975" s="45"/>
      <c r="D975" s="230"/>
      <c r="E975" s="45"/>
      <c r="F975" s="45"/>
      <c r="G975" s="45"/>
      <c r="H975" s="45"/>
      <c r="I975" s="230"/>
      <c r="J975" s="45"/>
      <c r="K975" s="45"/>
      <c r="L975" s="45"/>
      <c r="M975" s="45"/>
      <c r="N975" s="230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>
      <c r="A976" s="45"/>
      <c r="B976" s="45"/>
      <c r="C976" s="45"/>
      <c r="D976" s="230"/>
      <c r="E976" s="45"/>
      <c r="F976" s="45"/>
      <c r="G976" s="45"/>
      <c r="H976" s="45"/>
      <c r="I976" s="230"/>
      <c r="J976" s="45"/>
      <c r="K976" s="45"/>
      <c r="L976" s="45"/>
      <c r="M976" s="45"/>
      <c r="N976" s="230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>
      <c r="A977" s="45"/>
      <c r="B977" s="45"/>
      <c r="C977" s="45"/>
      <c r="D977" s="230"/>
      <c r="E977" s="45"/>
      <c r="F977" s="45"/>
      <c r="G977" s="45"/>
      <c r="H977" s="45"/>
      <c r="I977" s="230"/>
      <c r="J977" s="45"/>
      <c r="K977" s="45"/>
      <c r="L977" s="45"/>
      <c r="M977" s="45"/>
      <c r="N977" s="230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>
      <c r="A978" s="45"/>
      <c r="B978" s="45"/>
      <c r="C978" s="45"/>
      <c r="D978" s="230"/>
      <c r="E978" s="45"/>
      <c r="F978" s="45"/>
      <c r="G978" s="45"/>
      <c r="H978" s="45"/>
      <c r="I978" s="230"/>
      <c r="J978" s="45"/>
      <c r="K978" s="45"/>
      <c r="L978" s="45"/>
      <c r="M978" s="45"/>
      <c r="N978" s="230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>
      <c r="A979" s="45"/>
      <c r="B979" s="45"/>
      <c r="C979" s="45"/>
      <c r="D979" s="230"/>
      <c r="E979" s="45"/>
      <c r="F979" s="45"/>
      <c r="G979" s="45"/>
      <c r="H979" s="45"/>
      <c r="I979" s="230"/>
      <c r="J979" s="45"/>
      <c r="K979" s="45"/>
      <c r="L979" s="45"/>
      <c r="M979" s="45"/>
      <c r="N979" s="230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>
      <c r="A980" s="45"/>
      <c r="B980" s="45"/>
      <c r="C980" s="45"/>
      <c r="D980" s="230"/>
      <c r="E980" s="45"/>
      <c r="F980" s="45"/>
      <c r="G980" s="45"/>
      <c r="H980" s="45"/>
      <c r="I980" s="230"/>
      <c r="J980" s="45"/>
      <c r="K980" s="45"/>
      <c r="L980" s="45"/>
      <c r="M980" s="45"/>
      <c r="N980" s="230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>
      <c r="A981" s="45"/>
      <c r="B981" s="45"/>
      <c r="C981" s="45"/>
      <c r="D981" s="230"/>
      <c r="E981" s="45"/>
      <c r="F981" s="45"/>
      <c r="G981" s="45"/>
      <c r="H981" s="45"/>
      <c r="I981" s="230"/>
      <c r="J981" s="45"/>
      <c r="K981" s="45"/>
      <c r="L981" s="45"/>
      <c r="M981" s="45"/>
      <c r="N981" s="230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>
      <c r="A982" s="45"/>
      <c r="B982" s="45"/>
      <c r="C982" s="45"/>
      <c r="D982" s="230"/>
      <c r="E982" s="45"/>
      <c r="F982" s="45"/>
      <c r="G982" s="45"/>
      <c r="H982" s="45"/>
      <c r="I982" s="230"/>
      <c r="J982" s="45"/>
      <c r="K982" s="45"/>
      <c r="L982" s="45"/>
      <c r="M982" s="45"/>
      <c r="N982" s="230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>
      <c r="A983" s="45"/>
      <c r="B983" s="45"/>
      <c r="C983" s="45"/>
      <c r="D983" s="230"/>
      <c r="E983" s="45"/>
      <c r="F983" s="45"/>
      <c r="G983" s="45"/>
      <c r="H983" s="45"/>
      <c r="I983" s="230"/>
      <c r="J983" s="45"/>
      <c r="K983" s="45"/>
      <c r="L983" s="45"/>
      <c r="M983" s="45"/>
      <c r="N983" s="230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>
      <c r="A984" s="45"/>
      <c r="B984" s="45"/>
      <c r="C984" s="45"/>
      <c r="D984" s="230"/>
      <c r="E984" s="45"/>
      <c r="F984" s="45"/>
      <c r="G984" s="45"/>
      <c r="H984" s="45"/>
      <c r="I984" s="230"/>
      <c r="J984" s="45"/>
      <c r="K984" s="45"/>
      <c r="L984" s="45"/>
      <c r="M984" s="45"/>
      <c r="N984" s="230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>
      <c r="A985" s="45"/>
      <c r="B985" s="45"/>
      <c r="C985" s="45"/>
      <c r="D985" s="230"/>
      <c r="E985" s="45"/>
      <c r="F985" s="45"/>
      <c r="G985" s="45"/>
      <c r="H985" s="45"/>
      <c r="I985" s="230"/>
      <c r="J985" s="45"/>
      <c r="K985" s="45"/>
      <c r="L985" s="45"/>
      <c r="M985" s="45"/>
      <c r="N985" s="230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>
      <c r="A986" s="45"/>
      <c r="B986" s="45"/>
      <c r="C986" s="45"/>
      <c r="D986" s="230"/>
      <c r="E986" s="45"/>
      <c r="F986" s="45"/>
      <c r="G986" s="45"/>
      <c r="H986" s="45"/>
      <c r="I986" s="230"/>
      <c r="J986" s="45"/>
      <c r="K986" s="45"/>
      <c r="L986" s="45"/>
      <c r="M986" s="45"/>
      <c r="N986" s="230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>
      <c r="A987" s="45"/>
      <c r="B987" s="45"/>
      <c r="C987" s="45"/>
      <c r="D987" s="230"/>
      <c r="E987" s="45"/>
      <c r="F987" s="45"/>
      <c r="G987" s="45"/>
      <c r="H987" s="45"/>
      <c r="I987" s="230"/>
      <c r="J987" s="45"/>
      <c r="K987" s="45"/>
      <c r="L987" s="45"/>
      <c r="M987" s="45"/>
      <c r="N987" s="230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>
      <c r="A988" s="45"/>
      <c r="B988" s="45"/>
      <c r="C988" s="45"/>
      <c r="D988" s="230"/>
      <c r="E988" s="45"/>
      <c r="F988" s="45"/>
      <c r="G988" s="45"/>
      <c r="H988" s="45"/>
      <c r="I988" s="230"/>
      <c r="J988" s="45"/>
      <c r="K988" s="45"/>
      <c r="L988" s="45"/>
      <c r="M988" s="45"/>
      <c r="N988" s="230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>
      <c r="A989" s="45"/>
      <c r="B989" s="45"/>
      <c r="C989" s="45"/>
      <c r="D989" s="230"/>
      <c r="E989" s="45"/>
      <c r="F989" s="45"/>
      <c r="G989" s="45"/>
      <c r="H989" s="45"/>
      <c r="I989" s="230"/>
      <c r="J989" s="45"/>
      <c r="K989" s="45"/>
      <c r="L989" s="45"/>
      <c r="M989" s="45"/>
      <c r="N989" s="230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>
      <c r="A990" s="45"/>
      <c r="B990" s="45"/>
      <c r="C990" s="45"/>
      <c r="D990" s="230"/>
      <c r="E990" s="45"/>
      <c r="F990" s="45"/>
      <c r="G990" s="45"/>
      <c r="H990" s="45"/>
      <c r="I990" s="230"/>
      <c r="J990" s="45"/>
      <c r="K990" s="45"/>
      <c r="L990" s="45"/>
      <c r="M990" s="45"/>
      <c r="N990" s="230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>
      <c r="A991" s="45"/>
      <c r="B991" s="45"/>
      <c r="C991" s="45"/>
      <c r="D991" s="230"/>
      <c r="E991" s="45"/>
      <c r="F991" s="45"/>
      <c r="G991" s="45"/>
      <c r="H991" s="45"/>
      <c r="I991" s="230"/>
      <c r="J991" s="45"/>
      <c r="K991" s="45"/>
      <c r="L991" s="45"/>
      <c r="M991" s="45"/>
      <c r="N991" s="230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>
      <c r="A992" s="45"/>
      <c r="B992" s="45"/>
      <c r="C992" s="45"/>
      <c r="D992" s="230"/>
      <c r="E992" s="45"/>
      <c r="F992" s="45"/>
      <c r="G992" s="45"/>
      <c r="H992" s="45"/>
      <c r="I992" s="230"/>
      <c r="J992" s="45"/>
      <c r="K992" s="45"/>
      <c r="L992" s="45"/>
      <c r="M992" s="45"/>
      <c r="N992" s="230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>
      <c r="A993" s="45"/>
      <c r="B993" s="45"/>
      <c r="C993" s="45"/>
      <c r="D993" s="230"/>
      <c r="E993" s="45"/>
      <c r="F993" s="45"/>
      <c r="G993" s="45"/>
      <c r="H993" s="45"/>
      <c r="I993" s="230"/>
      <c r="J993" s="45"/>
      <c r="K993" s="45"/>
      <c r="L993" s="45"/>
      <c r="M993" s="45"/>
      <c r="N993" s="230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>
      <c r="A994" s="45"/>
      <c r="B994" s="45"/>
      <c r="C994" s="45"/>
      <c r="D994" s="230"/>
      <c r="E994" s="45"/>
      <c r="F994" s="45"/>
      <c r="G994" s="45"/>
      <c r="H994" s="45"/>
      <c r="I994" s="230"/>
      <c r="J994" s="45"/>
      <c r="K994" s="45"/>
      <c r="L994" s="45"/>
      <c r="M994" s="45"/>
      <c r="N994" s="230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>
      <c r="A995" s="45"/>
      <c r="B995" s="45"/>
      <c r="C995" s="45"/>
      <c r="D995" s="230"/>
      <c r="E995" s="45"/>
      <c r="F995" s="45"/>
      <c r="G995" s="45"/>
      <c r="H995" s="45"/>
      <c r="I995" s="230"/>
      <c r="J995" s="45"/>
      <c r="K995" s="45"/>
      <c r="L995" s="45"/>
      <c r="M995" s="45"/>
      <c r="N995" s="230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>
      <c r="A996" s="45"/>
      <c r="B996" s="45"/>
      <c r="C996" s="45"/>
      <c r="D996" s="230"/>
      <c r="E996" s="45"/>
      <c r="F996" s="45"/>
      <c r="G996" s="45"/>
      <c r="H996" s="45"/>
      <c r="I996" s="230"/>
      <c r="J996" s="45"/>
      <c r="K996" s="45"/>
      <c r="L996" s="45"/>
      <c r="M996" s="45"/>
      <c r="N996" s="230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>
      <c r="A997" s="45"/>
      <c r="B997" s="45"/>
      <c r="C997" s="45"/>
      <c r="D997" s="230"/>
      <c r="E997" s="45"/>
      <c r="F997" s="45"/>
      <c r="G997" s="45"/>
      <c r="H997" s="45"/>
      <c r="I997" s="230"/>
      <c r="J997" s="45"/>
      <c r="K997" s="45"/>
      <c r="L997" s="45"/>
      <c r="M997" s="45"/>
      <c r="N997" s="230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>
      <c r="A998" s="45"/>
      <c r="B998" s="45"/>
      <c r="C998" s="45"/>
      <c r="D998" s="230"/>
      <c r="E998" s="45"/>
      <c r="F998" s="45"/>
      <c r="G998" s="45"/>
      <c r="H998" s="45"/>
      <c r="I998" s="230"/>
      <c r="J998" s="45"/>
      <c r="K998" s="45"/>
      <c r="L998" s="45"/>
      <c r="M998" s="45"/>
      <c r="N998" s="230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>
      <c r="A999" s="45"/>
      <c r="B999" s="45"/>
      <c r="C999" s="45"/>
      <c r="D999" s="230"/>
      <c r="E999" s="45"/>
      <c r="F999" s="45"/>
      <c r="G999" s="45"/>
      <c r="H999" s="45"/>
      <c r="I999" s="230"/>
      <c r="J999" s="45"/>
      <c r="K999" s="45"/>
      <c r="L999" s="45"/>
      <c r="M999" s="45"/>
      <c r="N999" s="230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>
      <c r="A1000" s="45"/>
      <c r="B1000" s="45"/>
      <c r="C1000" s="45"/>
      <c r="D1000" s="230"/>
      <c r="E1000" s="45"/>
      <c r="F1000" s="45"/>
      <c r="G1000" s="45"/>
      <c r="H1000" s="45"/>
      <c r="I1000" s="230"/>
      <c r="J1000" s="45"/>
      <c r="K1000" s="45"/>
      <c r="L1000" s="45"/>
      <c r="M1000" s="45"/>
      <c r="N1000" s="230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drawing r:id="rId1"/>
</worksheet>
</file>